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80" windowHeight="6030" activeTab="3"/>
  </bookViews>
  <sheets>
    <sheet name="A,B y C" sheetId="1" r:id="rId1"/>
    <sheet name="D" sheetId="2" r:id="rId2"/>
    <sheet name="E" sheetId="3" r:id="rId3"/>
    <sheet name="F" sheetId="4" r:id="rId4"/>
  </sheets>
  <definedNames/>
  <calcPr fullCalcOnLoad="1"/>
</workbook>
</file>

<file path=xl/sharedStrings.xml><?xml version="1.0" encoding="utf-8"?>
<sst xmlns="http://schemas.openxmlformats.org/spreadsheetml/2006/main" count="78" uniqueCount="52">
  <si>
    <t>EJERCICIO A</t>
  </si>
  <si>
    <t>DATOS</t>
  </si>
  <si>
    <t>inver 1 (hoy)=</t>
  </si>
  <si>
    <t>inver2 (3 meses)=</t>
  </si>
  <si>
    <t>1er.ingr.(6 meses)=</t>
  </si>
  <si>
    <t>t.crec.ingreso =</t>
  </si>
  <si>
    <t>t.crec.costo =</t>
  </si>
  <si>
    <t>v.venta =</t>
  </si>
  <si>
    <t>periodo</t>
  </si>
  <si>
    <t>inversiones</t>
  </si>
  <si>
    <t>ingreso</t>
  </si>
  <si>
    <t>costo</t>
  </si>
  <si>
    <t>v.venta</t>
  </si>
  <si>
    <t>f.económ.</t>
  </si>
  <si>
    <t>1er.costo.(3 meses)=</t>
  </si>
  <si>
    <t xml:space="preserve"> </t>
  </si>
  <si>
    <t xml:space="preserve">  </t>
  </si>
  <si>
    <t>v.presente</t>
  </si>
  <si>
    <t>t.oport.anual =</t>
  </si>
  <si>
    <t>t.oport.men=</t>
  </si>
  <si>
    <t>estimación</t>
  </si>
  <si>
    <t>vpn =</t>
  </si>
  <si>
    <t>v.p.n.=</t>
  </si>
  <si>
    <t>tir =</t>
  </si>
  <si>
    <t>t.o. anual</t>
  </si>
  <si>
    <t>t.o. mensual</t>
  </si>
  <si>
    <t>vpn</t>
  </si>
  <si>
    <t>EJERCICIO D</t>
  </si>
  <si>
    <t>préstamo=</t>
  </si>
  <si>
    <t>periodo (meses)=</t>
  </si>
  <si>
    <t>portes =</t>
  </si>
  <si>
    <t>gast.administrat.=</t>
  </si>
  <si>
    <t>cuota</t>
  </si>
  <si>
    <t>porte</t>
  </si>
  <si>
    <t>g.adm.</t>
  </si>
  <si>
    <t>cuota final</t>
  </si>
  <si>
    <t>estimación de la cuota</t>
  </si>
  <si>
    <t>cuota =</t>
  </si>
  <si>
    <t>cost.efec.</t>
  </si>
  <si>
    <t>créd. mensual =</t>
  </si>
  <si>
    <t>créd. anual =</t>
  </si>
  <si>
    <t>TEA =</t>
  </si>
  <si>
    <t>TEM =</t>
  </si>
  <si>
    <t xml:space="preserve">estimación </t>
  </si>
  <si>
    <t>de la cuota =</t>
  </si>
  <si>
    <t>per</t>
  </si>
  <si>
    <t>interés</t>
  </si>
  <si>
    <t>amortiz.</t>
  </si>
  <si>
    <t>saldo</t>
  </si>
  <si>
    <t>EJERCICIO E</t>
  </si>
  <si>
    <t>EJERCICIO F</t>
  </si>
  <si>
    <t>de la amort. =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</si>
</sst>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#,##0.000000000"/>
    <numFmt numFmtId="166" formatCode="#,##0.00000000"/>
    <numFmt numFmtId="167" formatCode="#,##0.0000000"/>
    <numFmt numFmtId="168" formatCode="#,##0.000000"/>
    <numFmt numFmtId="169" formatCode="#,##0.00000"/>
    <numFmt numFmtId="170" formatCode="#,##0.0000"/>
    <numFmt numFmtId="171" formatCode="#,##0.000"/>
    <numFmt numFmtId="172" formatCode="0.000%"/>
    <numFmt numFmtId="173" formatCode="0.0000%"/>
    <numFmt numFmtId="174" formatCode="0.0"/>
    <numFmt numFmtId="175" formatCode="#,##0.0"/>
    <numFmt numFmtId="176" formatCode="0.00000%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" fontId="0" fillId="0" borderId="3" xfId="0" applyNumberFormat="1" applyBorder="1" applyAlignment="1">
      <alignment horizontal="center"/>
    </xf>
    <xf numFmtId="10" fontId="0" fillId="0" borderId="0" xfId="19" applyNumberForma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4" xfId="0" applyBorder="1" applyAlignment="1">
      <alignment horizontal="right"/>
    </xf>
    <xf numFmtId="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right"/>
    </xf>
    <xf numFmtId="4" fontId="0" fillId="0" borderId="3" xfId="0" applyNumberFormat="1" applyBorder="1" applyAlignment="1">
      <alignment horizontal="left"/>
    </xf>
    <xf numFmtId="9" fontId="0" fillId="0" borderId="3" xfId="19" applyBorder="1" applyAlignment="1">
      <alignment horizontal="left"/>
    </xf>
    <xf numFmtId="0" fontId="0" fillId="0" borderId="7" xfId="0" applyBorder="1" applyAlignment="1">
      <alignment horizontal="right"/>
    </xf>
    <xf numFmtId="4" fontId="0" fillId="0" borderId="8" xfId="0" applyNumberFormat="1" applyBorder="1" applyAlignment="1">
      <alignment horizontal="left"/>
    </xf>
    <xf numFmtId="10" fontId="0" fillId="0" borderId="5" xfId="19" applyNumberFormat="1" applyBorder="1" applyAlignment="1">
      <alignment horizontal="left"/>
    </xf>
    <xf numFmtId="10" fontId="0" fillId="0" borderId="8" xfId="19" applyNumberFormat="1" applyBorder="1" applyAlignment="1">
      <alignment horizontal="left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9" fontId="0" fillId="0" borderId="0" xfId="19" applyAlignment="1">
      <alignment horizontal="center"/>
    </xf>
    <xf numFmtId="10" fontId="0" fillId="0" borderId="0" xfId="19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8" fontId="0" fillId="0" borderId="0" xfId="0" applyNumberFormat="1" applyAlignment="1">
      <alignment horizontal="left"/>
    </xf>
    <xf numFmtId="10" fontId="0" fillId="0" borderId="3" xfId="19" applyNumberFormat="1" applyBorder="1" applyAlignment="1">
      <alignment horizontal="left"/>
    </xf>
    <xf numFmtId="17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5"/>
  <sheetViews>
    <sheetView workbookViewId="0" topLeftCell="B5">
      <selection activeCell="C12" sqref="C12"/>
    </sheetView>
  </sheetViews>
  <sheetFormatPr defaultColWidth="11.421875" defaultRowHeight="12.75"/>
  <cols>
    <col min="2" max="2" width="18.28125" style="0" customWidth="1"/>
    <col min="4" max="4" width="12.7109375" style="0" customWidth="1"/>
    <col min="5" max="5" width="10.140625" style="0" customWidth="1"/>
    <col min="7" max="7" width="10.00390625" style="0" customWidth="1"/>
    <col min="8" max="8" width="11.140625" style="0" customWidth="1"/>
    <col min="9" max="9" width="10.57421875" style="0" customWidth="1"/>
    <col min="13" max="13" width="11.57421875" style="0" customWidth="1"/>
  </cols>
  <sheetData>
    <row r="2" ht="12.75">
      <c r="B2" t="s">
        <v>0</v>
      </c>
    </row>
    <row r="4" ht="12.75">
      <c r="B4" t="s">
        <v>1</v>
      </c>
    </row>
    <row r="6" spans="2:6" ht="13.5" thickBot="1">
      <c r="B6" s="11" t="s">
        <v>2</v>
      </c>
      <c r="C6" s="12">
        <v>100000</v>
      </c>
      <c r="D6" s="11" t="s">
        <v>18</v>
      </c>
      <c r="E6" s="18">
        <v>0.2</v>
      </c>
      <c r="F6" s="6" t="s">
        <v>20</v>
      </c>
    </row>
    <row r="7" spans="2:7" ht="13.5" thickTop="1">
      <c r="B7" s="13" t="s">
        <v>3</v>
      </c>
      <c r="C7" s="14">
        <v>30000</v>
      </c>
      <c r="D7" s="16" t="s">
        <v>19</v>
      </c>
      <c r="E7" s="19">
        <f>(1+E6)^(1/12)-1</f>
        <v>0.015309470499731193</v>
      </c>
      <c r="F7" s="1" t="s">
        <v>21</v>
      </c>
      <c r="G7" s="3">
        <f>SUM(I15:I75)</f>
        <v>923053.4588632456</v>
      </c>
    </row>
    <row r="8" spans="2:7" ht="12.75">
      <c r="B8" s="13" t="s">
        <v>4</v>
      </c>
      <c r="C8" s="14">
        <v>20000</v>
      </c>
      <c r="F8" s="1" t="s">
        <v>22</v>
      </c>
      <c r="G8" s="3">
        <f>NPV(E7,H16:H75)+H15</f>
        <v>923053.4588632447</v>
      </c>
    </row>
    <row r="9" spans="2:7" ht="12.75">
      <c r="B9" s="13" t="s">
        <v>5</v>
      </c>
      <c r="C9" s="15">
        <v>0.03</v>
      </c>
      <c r="F9" s="1" t="s">
        <v>23</v>
      </c>
      <c r="G9" s="10">
        <f>IRR(H15:H75)</f>
        <v>0.08271418518910584</v>
      </c>
    </row>
    <row r="10" spans="2:3" ht="12.75">
      <c r="B10" s="13" t="s">
        <v>14</v>
      </c>
      <c r="C10" s="14">
        <v>10000</v>
      </c>
    </row>
    <row r="11" spans="2:3" ht="12.75">
      <c r="B11" s="13" t="s">
        <v>6</v>
      </c>
      <c r="C11" s="32">
        <v>0.01</v>
      </c>
    </row>
    <row r="12" spans="2:3" ht="12.75">
      <c r="B12" s="16" t="s">
        <v>7</v>
      </c>
      <c r="C12" s="17">
        <v>30000</v>
      </c>
    </row>
    <row r="13" ht="12.75">
      <c r="C13" s="2"/>
    </row>
    <row r="14" spans="3:13" ht="13.5" thickBot="1">
      <c r="C14" s="6" t="s">
        <v>8</v>
      </c>
      <c r="D14" s="6" t="s">
        <v>9</v>
      </c>
      <c r="E14" s="6" t="s">
        <v>10</v>
      </c>
      <c r="F14" s="6" t="s">
        <v>11</v>
      </c>
      <c r="G14" s="7" t="s">
        <v>12</v>
      </c>
      <c r="H14" s="6" t="s">
        <v>13</v>
      </c>
      <c r="I14" s="6" t="s">
        <v>17</v>
      </c>
      <c r="K14" s="22" t="s">
        <v>24</v>
      </c>
      <c r="L14" s="22" t="s">
        <v>25</v>
      </c>
      <c r="M14" s="22" t="s">
        <v>26</v>
      </c>
    </row>
    <row r="15" spans="3:13" ht="13.5" thickTop="1">
      <c r="C15" s="4">
        <v>0</v>
      </c>
      <c r="D15" s="5">
        <f>C6*-1</f>
        <v>-100000</v>
      </c>
      <c r="E15" s="5"/>
      <c r="F15" s="5"/>
      <c r="G15" s="8"/>
      <c r="H15" s="21">
        <f aca="true" t="shared" si="0" ref="H15:H24">SUM(D15:G15)</f>
        <v>-100000</v>
      </c>
      <c r="I15" s="20">
        <f>H15/(1+$E$7)^C15</f>
        <v>-100000</v>
      </c>
      <c r="K15" s="23">
        <v>0.2</v>
      </c>
      <c r="L15" s="24">
        <f>(1+K15)^(1/12)-1</f>
        <v>0.015309470499731193</v>
      </c>
      <c r="M15" s="5">
        <f>NPV(L15,$H$16:$H$75)+$H$15</f>
        <v>923053.4588632447</v>
      </c>
    </row>
    <row r="16" spans="3:13" ht="12.75">
      <c r="C16" s="4">
        <v>1</v>
      </c>
      <c r="D16" s="5"/>
      <c r="E16" s="5"/>
      <c r="F16" s="5"/>
      <c r="G16" s="8"/>
      <c r="H16" s="21">
        <f t="shared" si="0"/>
        <v>0</v>
      </c>
      <c r="I16" s="20">
        <f aca="true" t="shared" si="1" ref="I16:I75">H16/(1+$E$7)^C16</f>
        <v>0</v>
      </c>
      <c r="K16" s="23">
        <v>0.3</v>
      </c>
      <c r="L16" s="24">
        <f aca="true" t="shared" si="2" ref="L16:L24">(1+K16)^(1/12)-1</f>
        <v>0.022104450593615876</v>
      </c>
      <c r="M16" s="5">
        <f aca="true" t="shared" si="3" ref="M16:M24">NPV(L16,$H$16:$H$75)+$H$15</f>
        <v>681881.1776890233</v>
      </c>
    </row>
    <row r="17" spans="3:13" ht="12.75">
      <c r="C17" s="4">
        <v>2</v>
      </c>
      <c r="D17" s="5"/>
      <c r="E17" s="5"/>
      <c r="F17" s="5"/>
      <c r="G17" s="8"/>
      <c r="H17" s="21">
        <f t="shared" si="0"/>
        <v>0</v>
      </c>
      <c r="I17" s="20">
        <f t="shared" si="1"/>
        <v>0</v>
      </c>
      <c r="K17" s="23">
        <v>0.35</v>
      </c>
      <c r="L17" s="24">
        <f t="shared" si="2"/>
        <v>0.025324057248443888</v>
      </c>
      <c r="M17" s="5">
        <f t="shared" si="3"/>
        <v>590582.4166818144</v>
      </c>
    </row>
    <row r="18" spans="3:13" ht="12.75">
      <c r="C18" s="4">
        <v>3</v>
      </c>
      <c r="D18" s="5">
        <f>C7*-1</f>
        <v>-30000</v>
      </c>
      <c r="E18" s="5"/>
      <c r="F18" s="5">
        <f>$C$10*-1*(1+$C$11)^C15</f>
        <v>-10000</v>
      </c>
      <c r="G18" s="8"/>
      <c r="H18" s="21">
        <f t="shared" si="0"/>
        <v>-40000</v>
      </c>
      <c r="I18" s="20">
        <f t="shared" si="1"/>
        <v>-38217.71168817468</v>
      </c>
      <c r="K18" s="23">
        <v>0.4</v>
      </c>
      <c r="L18" s="24">
        <f t="shared" si="2"/>
        <v>0.028436155726361267</v>
      </c>
      <c r="M18" s="5">
        <f t="shared" si="3"/>
        <v>513660.409731664</v>
      </c>
    </row>
    <row r="19" spans="3:13" ht="12.75">
      <c r="C19" s="4">
        <v>4</v>
      </c>
      <c r="D19" s="5"/>
      <c r="E19" s="5"/>
      <c r="F19" s="5">
        <f aca="true" t="shared" si="4" ref="F19:F75">$C$10*-1*(1+$C$11)^C16</f>
        <v>-10100</v>
      </c>
      <c r="G19" s="8" t="s">
        <v>15</v>
      </c>
      <c r="H19" s="21">
        <f t="shared" si="0"/>
        <v>-10100</v>
      </c>
      <c r="I19" s="20">
        <f t="shared" si="1"/>
        <v>-9504.46389169839</v>
      </c>
      <c r="K19" s="23">
        <v>0.41</v>
      </c>
      <c r="L19" s="24">
        <f t="shared" si="2"/>
        <v>0.02904632509356664</v>
      </c>
      <c r="M19" s="5">
        <f t="shared" si="3"/>
        <v>499746.55253687606</v>
      </c>
    </row>
    <row r="20" spans="3:13" ht="12.75">
      <c r="C20" s="4">
        <v>5</v>
      </c>
      <c r="D20" s="5"/>
      <c r="E20" s="5"/>
      <c r="F20" s="5">
        <f t="shared" si="4"/>
        <v>-10201</v>
      </c>
      <c r="G20" s="8" t="s">
        <v>16</v>
      </c>
      <c r="H20" s="21">
        <f t="shared" si="0"/>
        <v>-10201</v>
      </c>
      <c r="I20" s="20">
        <f t="shared" si="1"/>
        <v>-9454.761143802325</v>
      </c>
      <c r="K20" s="23">
        <v>0.42</v>
      </c>
      <c r="L20" s="24">
        <f t="shared" si="2"/>
        <v>0.02965254045707999</v>
      </c>
      <c r="M20" s="5">
        <f t="shared" si="3"/>
        <v>486276.6623641987</v>
      </c>
    </row>
    <row r="21" spans="3:13" ht="12.75">
      <c r="C21" s="4">
        <v>6</v>
      </c>
      <c r="D21" s="5"/>
      <c r="E21" s="5">
        <f>$C$8*(1+$C$9)^C15</f>
        <v>20000</v>
      </c>
      <c r="F21" s="5">
        <f t="shared" si="4"/>
        <v>-10303.009999999998</v>
      </c>
      <c r="G21" s="8" t="s">
        <v>15</v>
      </c>
      <c r="H21" s="21">
        <f t="shared" si="0"/>
        <v>9696.990000000002</v>
      </c>
      <c r="I21" s="20">
        <f t="shared" si="1"/>
        <v>8852.10027150337</v>
      </c>
      <c r="K21" s="23">
        <v>0.43</v>
      </c>
      <c r="L21" s="24">
        <f t="shared" si="2"/>
        <v>0.030254855015656723</v>
      </c>
      <c r="M21" s="5">
        <f t="shared" si="3"/>
        <v>473232.8409860998</v>
      </c>
    </row>
    <row r="22" spans="3:13" ht="12.75">
      <c r="C22" s="4">
        <v>7</v>
      </c>
      <c r="D22" s="5"/>
      <c r="E22" s="5">
        <f aca="true" t="shared" si="5" ref="E22:E75">$C$8*(1+$C$9)^C16</f>
        <v>20600</v>
      </c>
      <c r="F22" s="5">
        <f t="shared" si="4"/>
        <v>-10406.0401</v>
      </c>
      <c r="G22" s="8" t="s">
        <v>15</v>
      </c>
      <c r="H22" s="21">
        <f t="shared" si="0"/>
        <v>10193.9599</v>
      </c>
      <c r="I22" s="20">
        <f t="shared" si="1"/>
        <v>9165.45143748955</v>
      </c>
      <c r="K22" s="23">
        <v>0.44</v>
      </c>
      <c r="L22" s="24">
        <f t="shared" si="2"/>
        <v>0.030853320886444546</v>
      </c>
      <c r="M22" s="5">
        <f t="shared" si="3"/>
        <v>460598.0488959149</v>
      </c>
    </row>
    <row r="23" spans="3:13" ht="12.75">
      <c r="C23" s="4">
        <v>8</v>
      </c>
      <c r="D23" s="5"/>
      <c r="E23" s="5">
        <f t="shared" si="5"/>
        <v>21218</v>
      </c>
      <c r="F23" s="5">
        <f t="shared" si="4"/>
        <v>-10510.100500999999</v>
      </c>
      <c r="G23" s="8" t="s">
        <v>15</v>
      </c>
      <c r="H23" s="21">
        <f t="shared" si="0"/>
        <v>10707.899499000001</v>
      </c>
      <c r="I23" s="20">
        <f t="shared" si="1"/>
        <v>9482.367633798785</v>
      </c>
      <c r="K23" s="23">
        <v>0.45</v>
      </c>
      <c r="L23" s="24">
        <f t="shared" si="2"/>
        <v>0.03144798913430824</v>
      </c>
      <c r="M23" s="5">
        <f t="shared" si="3"/>
        <v>448356.05790232227</v>
      </c>
    </row>
    <row r="24" spans="3:13" ht="12.75">
      <c r="C24" s="4">
        <v>9</v>
      </c>
      <c r="D24" s="5"/>
      <c r="E24" s="5">
        <f t="shared" si="5"/>
        <v>21854.54</v>
      </c>
      <c r="F24" s="5">
        <f t="shared" si="4"/>
        <v>-10615.201506010002</v>
      </c>
      <c r="G24" s="8" t="s">
        <v>15</v>
      </c>
      <c r="H24" s="21">
        <f t="shared" si="0"/>
        <v>11239.338493989999</v>
      </c>
      <c r="I24" s="20">
        <f t="shared" si="1"/>
        <v>9802.90550944357</v>
      </c>
      <c r="K24" s="23">
        <v>0.48</v>
      </c>
      <c r="L24" s="24">
        <f t="shared" si="2"/>
        <v>0.033209703593181095</v>
      </c>
      <c r="M24" s="5">
        <f t="shared" si="3"/>
        <v>413835.8646736286</v>
      </c>
    </row>
    <row r="25" spans="3:13" ht="12.75">
      <c r="C25" s="4">
        <v>10</v>
      </c>
      <c r="D25" s="5"/>
      <c r="E25" s="5">
        <f t="shared" si="5"/>
        <v>22510.176199999998</v>
      </c>
      <c r="F25" s="5">
        <f t="shared" si="4"/>
        <v>-10721.353521070097</v>
      </c>
      <c r="G25" s="8" t="s">
        <v>15</v>
      </c>
      <c r="H25" s="21">
        <f aca="true" t="shared" si="6" ref="H25:H75">SUM(D25:G25)</f>
        <v>11788.8226789299</v>
      </c>
      <c r="I25" s="20">
        <f t="shared" si="1"/>
        <v>10127.122506596937</v>
      </c>
      <c r="K25" s="23"/>
      <c r="L25" s="23"/>
      <c r="M25" s="4"/>
    </row>
    <row r="26" spans="3:13" ht="12.75">
      <c r="C26" s="4">
        <v>11</v>
      </c>
      <c r="D26" s="5"/>
      <c r="E26" s="5">
        <f t="shared" si="5"/>
        <v>23185.481485999997</v>
      </c>
      <c r="F26" s="5">
        <f t="shared" si="4"/>
        <v>-10828.567056280803</v>
      </c>
      <c r="G26" s="8" t="s">
        <v>15</v>
      </c>
      <c r="H26" s="21">
        <f t="shared" si="6"/>
        <v>12356.914429719194</v>
      </c>
      <c r="I26" s="20">
        <f t="shared" si="1"/>
        <v>10455.076872207239</v>
      </c>
      <c r="K26" s="23"/>
      <c r="L26" s="23"/>
      <c r="M26" s="4"/>
    </row>
    <row r="27" spans="3:13" ht="12.75">
      <c r="C27" s="4">
        <v>12</v>
      </c>
      <c r="D27" s="5"/>
      <c r="E27" s="5">
        <f t="shared" si="5"/>
        <v>23881.04593058</v>
      </c>
      <c r="F27" s="5">
        <f t="shared" si="4"/>
        <v>-10936.852726843612</v>
      </c>
      <c r="G27" s="8"/>
      <c r="H27" s="21">
        <f t="shared" si="6"/>
        <v>12944.193203736388</v>
      </c>
      <c r="I27" s="20">
        <f t="shared" si="1"/>
        <v>10786.827669780327</v>
      </c>
      <c r="K27" s="23"/>
      <c r="L27" s="23"/>
      <c r="M27" s="4"/>
    </row>
    <row r="28" spans="3:13" ht="12.75">
      <c r="C28" s="4">
        <v>13</v>
      </c>
      <c r="D28" s="5"/>
      <c r="E28" s="5">
        <f t="shared" si="5"/>
        <v>24597.4773084974</v>
      </c>
      <c r="F28" s="5">
        <f t="shared" si="4"/>
        <v>-11046.221254112048</v>
      </c>
      <c r="G28" s="8" t="s">
        <v>15</v>
      </c>
      <c r="H28" s="21">
        <f t="shared" si="6"/>
        <v>13551.256054385352</v>
      </c>
      <c r="I28" s="20">
        <f t="shared" si="1"/>
        <v>11122.434791331392</v>
      </c>
      <c r="K28" s="23"/>
      <c r="L28" s="23"/>
      <c r="M28" s="4"/>
    </row>
    <row r="29" spans="3:13" ht="12.75">
      <c r="C29" s="4">
        <v>14</v>
      </c>
      <c r="D29" s="5"/>
      <c r="E29" s="5">
        <f t="shared" si="5"/>
        <v>25335.40162775232</v>
      </c>
      <c r="F29" s="5">
        <f t="shared" si="4"/>
        <v>-11156.683466653165</v>
      </c>
      <c r="G29" s="8" t="s">
        <v>15</v>
      </c>
      <c r="H29" s="21">
        <f t="shared" si="6"/>
        <v>14178.718161099154</v>
      </c>
      <c r="I29" s="20">
        <f t="shared" si="1"/>
        <v>11461.958969509107</v>
      </c>
      <c r="K29" s="23"/>
      <c r="L29" s="23"/>
      <c r="M29" s="4"/>
    </row>
    <row r="30" spans="3:13" ht="12.75">
      <c r="C30" s="4">
        <v>15</v>
      </c>
      <c r="D30" s="5"/>
      <c r="E30" s="5">
        <f t="shared" si="5"/>
        <v>26095.463676584888</v>
      </c>
      <c r="F30" s="5">
        <f t="shared" si="4"/>
        <v>-11268.250301319698</v>
      </c>
      <c r="G30" s="8"/>
      <c r="H30" s="21">
        <f t="shared" si="6"/>
        <v>14827.21337526519</v>
      </c>
      <c r="I30" s="20">
        <f t="shared" si="1"/>
        <v>11805.461789894429</v>
      </c>
      <c r="K30" s="23"/>
      <c r="L30" s="23"/>
      <c r="M30" s="4"/>
    </row>
    <row r="31" spans="3:13" ht="12.75">
      <c r="C31" s="4">
        <v>16</v>
      </c>
      <c r="D31" s="5"/>
      <c r="E31" s="5">
        <f t="shared" si="5"/>
        <v>26878.327586882435</v>
      </c>
      <c r="F31" s="5">
        <f t="shared" si="4"/>
        <v>-11380.932804332895</v>
      </c>
      <c r="G31" s="8"/>
      <c r="H31" s="21">
        <f t="shared" si="6"/>
        <v>15497.39478254954</v>
      </c>
      <c r="I31" s="20">
        <f t="shared" si="1"/>
        <v>12153.005703476663</v>
      </c>
      <c r="K31" s="23"/>
      <c r="L31" s="23"/>
      <c r="M31" s="4"/>
    </row>
    <row r="32" spans="3:13" ht="12.75">
      <c r="C32" s="4">
        <v>17</v>
      </c>
      <c r="D32" s="5"/>
      <c r="E32" s="5">
        <f t="shared" si="5"/>
        <v>27684.67741448891</v>
      </c>
      <c r="F32" s="5">
        <f t="shared" si="4"/>
        <v>-11494.742132376226</v>
      </c>
      <c r="G32" s="8"/>
      <c r="H32" s="21">
        <f t="shared" si="6"/>
        <v>16189.935282112683</v>
      </c>
      <c r="I32" s="20">
        <f t="shared" si="1"/>
        <v>12504.654039309333</v>
      </c>
      <c r="K32" s="4"/>
      <c r="L32" s="4"/>
      <c r="M32" s="4"/>
    </row>
    <row r="33" spans="3:13" ht="12.75">
      <c r="C33" s="4">
        <v>18</v>
      </c>
      <c r="D33" s="5"/>
      <c r="E33" s="5">
        <f t="shared" si="5"/>
        <v>28515.217736923572</v>
      </c>
      <c r="F33" s="5">
        <f t="shared" si="4"/>
        <v>-11609.689553699984</v>
      </c>
      <c r="G33" s="8"/>
      <c r="H33" s="21">
        <f t="shared" si="6"/>
        <v>16905.52818322359</v>
      </c>
      <c r="I33" s="20">
        <f t="shared" si="1"/>
        <v>12860.471017348462</v>
      </c>
      <c r="K33" s="4"/>
      <c r="L33" s="4"/>
      <c r="M33" s="4"/>
    </row>
    <row r="34" spans="3:13" ht="12.75">
      <c r="C34" s="4">
        <v>19</v>
      </c>
      <c r="D34" s="5"/>
      <c r="E34" s="5">
        <f t="shared" si="5"/>
        <v>29370.67426903128</v>
      </c>
      <c r="F34" s="5">
        <f t="shared" si="4"/>
        <v>-11725.786449236988</v>
      </c>
      <c r="G34" s="8"/>
      <c r="H34" s="21">
        <f t="shared" si="6"/>
        <v>17644.88781979429</v>
      </c>
      <c r="I34" s="20">
        <f t="shared" si="1"/>
        <v>13220.52176147592</v>
      </c>
      <c r="K34" s="4"/>
      <c r="L34" s="4"/>
      <c r="M34" s="4"/>
    </row>
    <row r="35" spans="3:13" ht="12.75">
      <c r="C35" s="4">
        <v>20</v>
      </c>
      <c r="D35" s="5"/>
      <c r="E35" s="5">
        <f t="shared" si="5"/>
        <v>30251.79449710222</v>
      </c>
      <c r="F35" s="5">
        <f t="shared" si="4"/>
        <v>-11843.044313729359</v>
      </c>
      <c r="G35" s="8"/>
      <c r="H35" s="21">
        <f t="shared" si="6"/>
        <v>18408.75018337286</v>
      </c>
      <c r="I35" s="20">
        <f t="shared" si="1"/>
        <v>13584.872312710519</v>
      </c>
      <c r="K35" s="4"/>
      <c r="L35" s="4"/>
      <c r="M35" s="4"/>
    </row>
    <row r="36" spans="3:13" ht="12.75">
      <c r="C36" s="4">
        <v>21</v>
      </c>
      <c r="D36" s="5"/>
      <c r="E36" s="5">
        <f t="shared" si="5"/>
        <v>31159.348332015288</v>
      </c>
      <c r="F36" s="5">
        <f t="shared" si="4"/>
        <v>-11961.474756866652</v>
      </c>
      <c r="G36" s="8"/>
      <c r="H36" s="21">
        <f t="shared" si="6"/>
        <v>19197.87357514864</v>
      </c>
      <c r="I36" s="20">
        <f t="shared" si="1"/>
        <v>13953.589642609531</v>
      </c>
      <c r="K36" s="4"/>
      <c r="L36" s="4"/>
      <c r="M36" s="4"/>
    </row>
    <row r="37" spans="3:13" ht="12.75">
      <c r="C37" s="4">
        <v>22</v>
      </c>
      <c r="D37" s="5"/>
      <c r="E37" s="5">
        <f t="shared" si="5"/>
        <v>32094.12878197574</v>
      </c>
      <c r="F37" s="5">
        <f t="shared" si="4"/>
        <v>-12081.089504435316</v>
      </c>
      <c r="G37" s="8"/>
      <c r="H37" s="21">
        <f t="shared" si="6"/>
        <v>20013.039277540425</v>
      </c>
      <c r="I37" s="20">
        <f t="shared" si="1"/>
        <v>14326.74166686348</v>
      </c>
      <c r="K37" s="4"/>
      <c r="L37" s="4"/>
      <c r="M37" s="4"/>
    </row>
    <row r="38" spans="3:13" ht="12.75">
      <c r="C38" s="4">
        <v>23</v>
      </c>
      <c r="D38" s="5"/>
      <c r="E38" s="5">
        <f t="shared" si="5"/>
        <v>33056.95264543501</v>
      </c>
      <c r="F38" s="5">
        <f t="shared" si="4"/>
        <v>-12201.900399479671</v>
      </c>
      <c r="G38" s="8"/>
      <c r="H38" s="21">
        <f t="shared" si="6"/>
        <v>20855.05224595534</v>
      </c>
      <c r="I38" s="20">
        <f t="shared" si="1"/>
        <v>14704.39725908692</v>
      </c>
      <c r="K38" s="4"/>
      <c r="L38" s="4"/>
      <c r="M38" s="4"/>
    </row>
    <row r="39" spans="3:13" ht="12.75">
      <c r="C39" s="4">
        <v>24</v>
      </c>
      <c r="D39" s="5"/>
      <c r="E39" s="5">
        <f t="shared" si="5"/>
        <v>34048.66122479807</v>
      </c>
      <c r="F39" s="5">
        <f t="shared" si="4"/>
        <v>-12323.919403474465</v>
      </c>
      <c r="G39" s="8"/>
      <c r="H39" s="21">
        <f t="shared" si="6"/>
        <v>21724.7418213236</v>
      </c>
      <c r="I39" s="20">
        <f t="shared" si="1"/>
        <v>15086.626264808068</v>
      </c>
      <c r="K39" s="4"/>
      <c r="L39" s="4"/>
      <c r="M39" s="4"/>
    </row>
    <row r="40" spans="3:13" ht="12.75">
      <c r="C40" s="4">
        <v>25</v>
      </c>
      <c r="D40" s="5"/>
      <c r="E40" s="5">
        <f t="shared" si="5"/>
        <v>35070.121061542006</v>
      </c>
      <c r="F40" s="5">
        <f t="shared" si="4"/>
        <v>-12447.158597509213</v>
      </c>
      <c r="G40" s="8"/>
      <c r="H40" s="21">
        <f t="shared" si="6"/>
        <v>22622.962464032793</v>
      </c>
      <c r="I40" s="20">
        <f t="shared" si="1"/>
        <v>15473.49951566018</v>
      </c>
      <c r="K40" s="4"/>
      <c r="L40" s="4"/>
      <c r="M40" s="4"/>
    </row>
    <row r="41" spans="3:13" ht="12.75">
      <c r="C41" s="4">
        <v>26</v>
      </c>
      <c r="D41" s="5"/>
      <c r="E41" s="5">
        <f t="shared" si="5"/>
        <v>36122.22469338826</v>
      </c>
      <c r="F41" s="5">
        <f t="shared" si="4"/>
        <v>-12571.630183484303</v>
      </c>
      <c r="G41" s="8"/>
      <c r="H41" s="21">
        <f t="shared" si="6"/>
        <v>23550.59450990396</v>
      </c>
      <c r="I41" s="20">
        <f t="shared" si="1"/>
        <v>15865.088843777628</v>
      </c>
      <c r="K41" s="4"/>
      <c r="L41" s="4"/>
      <c r="M41" s="4"/>
    </row>
    <row r="42" spans="3:13" ht="12.75">
      <c r="C42" s="4">
        <v>27</v>
      </c>
      <c r="D42" s="5"/>
      <c r="E42" s="5">
        <f t="shared" si="5"/>
        <v>37205.89143418991</v>
      </c>
      <c r="F42" s="5">
        <f t="shared" si="4"/>
        <v>-12697.346485319149</v>
      </c>
      <c r="G42" s="8"/>
      <c r="H42" s="21">
        <f t="shared" si="6"/>
        <v>24508.54494887076</v>
      </c>
      <c r="I42" s="20">
        <f t="shared" si="1"/>
        <v>16261.467096399536</v>
      </c>
      <c r="K42" s="4"/>
      <c r="L42" s="4"/>
      <c r="M42" s="4"/>
    </row>
    <row r="43" spans="3:13" ht="12.75">
      <c r="C43" s="4">
        <v>28</v>
      </c>
      <c r="D43" s="5"/>
      <c r="E43" s="5">
        <f t="shared" si="5"/>
        <v>38322.06817721561</v>
      </c>
      <c r="F43" s="5">
        <f t="shared" si="4"/>
        <v>-12824.319950172343</v>
      </c>
      <c r="G43" s="8"/>
      <c r="H43" s="21">
        <f t="shared" si="6"/>
        <v>25497.748227043267</v>
      </c>
      <c r="I43" s="20">
        <f t="shared" si="1"/>
        <v>16662.7081506841</v>
      </c>
      <c r="K43" s="4"/>
      <c r="L43" s="4"/>
      <c r="M43" s="4"/>
    </row>
    <row r="44" spans="3:13" ht="12.75">
      <c r="C44" s="4">
        <v>29</v>
      </c>
      <c r="D44" s="5"/>
      <c r="E44" s="5">
        <f t="shared" si="5"/>
        <v>39471.73022253208</v>
      </c>
      <c r="F44" s="5">
        <f t="shared" si="4"/>
        <v>-12952.563149674066</v>
      </c>
      <c r="G44" s="8"/>
      <c r="H44" s="21">
        <f t="shared" si="6"/>
        <v>26519.167072858014</v>
      </c>
      <c r="I44" s="20">
        <f t="shared" si="1"/>
        <v>17068.886928736578</v>
      </c>
      <c r="K44" s="4"/>
      <c r="L44" s="4"/>
      <c r="M44" s="4"/>
    </row>
    <row r="45" spans="3:13" ht="12.75">
      <c r="C45" s="4">
        <v>30</v>
      </c>
      <c r="D45" s="5"/>
      <c r="E45" s="5">
        <f t="shared" si="5"/>
        <v>40655.88212920804</v>
      </c>
      <c r="F45" s="5">
        <f t="shared" si="4"/>
        <v>-13082.088781170802</v>
      </c>
      <c r="G45" s="8"/>
      <c r="H45" s="21">
        <f t="shared" si="6"/>
        <v>27573.793348037238</v>
      </c>
      <c r="I45" s="20">
        <f t="shared" si="1"/>
        <v>17480.07941285406</v>
      </c>
      <c r="K45" s="4"/>
      <c r="L45" s="4"/>
      <c r="M45" s="4"/>
    </row>
    <row r="46" spans="3:13" ht="12.75">
      <c r="C46" s="4">
        <v>31</v>
      </c>
      <c r="D46" s="5"/>
      <c r="E46" s="5">
        <f t="shared" si="5"/>
        <v>41875.55859308428</v>
      </c>
      <c r="F46" s="5">
        <f t="shared" si="4"/>
        <v>-13212.909668982511</v>
      </c>
      <c r="G46" s="8"/>
      <c r="H46" s="21">
        <f t="shared" si="6"/>
        <v>28662.64892410177</v>
      </c>
      <c r="I46" s="20">
        <f t="shared" si="1"/>
        <v>17896.362660990166</v>
      </c>
      <c r="K46" s="4"/>
      <c r="L46" s="4"/>
      <c r="M46" s="4"/>
    </row>
    <row r="47" spans="3:13" ht="12.75">
      <c r="C47" s="4">
        <v>32</v>
      </c>
      <c r="D47" s="5"/>
      <c r="E47" s="5">
        <f t="shared" si="5"/>
        <v>43131.82535087681</v>
      </c>
      <c r="F47" s="5">
        <f t="shared" si="4"/>
        <v>-13345.038765672336</v>
      </c>
      <c r="G47" s="8"/>
      <c r="H47" s="21">
        <f t="shared" si="6"/>
        <v>29786.786585204474</v>
      </c>
      <c r="I47" s="20">
        <f t="shared" si="1"/>
        <v>18317.814822442833</v>
      </c>
      <c r="K47" s="4"/>
      <c r="L47" s="4"/>
      <c r="M47" s="4"/>
    </row>
    <row r="48" spans="3:13" ht="12.75">
      <c r="C48" s="4">
        <v>33</v>
      </c>
      <c r="D48" s="5"/>
      <c r="E48" s="5">
        <f t="shared" si="5"/>
        <v>44425.78011140311</v>
      </c>
      <c r="F48" s="5">
        <f t="shared" si="4"/>
        <v>-13478.489153329063</v>
      </c>
      <c r="G48" s="8"/>
      <c r="H48" s="21">
        <f t="shared" si="6"/>
        <v>30947.290958074045</v>
      </c>
      <c r="I48" s="20">
        <f t="shared" si="1"/>
        <v>18744.51515376847</v>
      </c>
      <c r="K48" s="4"/>
      <c r="L48" s="4"/>
      <c r="M48" s="4"/>
    </row>
    <row r="49" spans="3:13" ht="12.75">
      <c r="C49" s="4">
        <v>34</v>
      </c>
      <c r="D49" s="5"/>
      <c r="E49" s="5">
        <f t="shared" si="5"/>
        <v>45758.5535147452</v>
      </c>
      <c r="F49" s="5">
        <f t="shared" si="4"/>
        <v>-13613.27404486235</v>
      </c>
      <c r="G49" s="8"/>
      <c r="H49" s="21">
        <f t="shared" si="6"/>
        <v>32145.27946988285</v>
      </c>
      <c r="I49" s="20">
        <f t="shared" si="1"/>
        <v>19176.544034925708</v>
      </c>
      <c r="K49" s="4"/>
      <c r="L49" s="4"/>
      <c r="M49" s="4"/>
    </row>
    <row r="50" spans="3:13" ht="12.75">
      <c r="C50" s="4">
        <v>35</v>
      </c>
      <c r="D50" s="5"/>
      <c r="E50" s="5">
        <f t="shared" si="5"/>
        <v>47131.310120187554</v>
      </c>
      <c r="F50" s="5">
        <f t="shared" si="4"/>
        <v>-13749.406785310975</v>
      </c>
      <c r="G50" s="8"/>
      <c r="H50" s="21">
        <f t="shared" si="6"/>
        <v>33381.90333487658</v>
      </c>
      <c r="I50" s="20">
        <f t="shared" si="1"/>
        <v>19613.98298565208</v>
      </c>
      <c r="K50" s="4"/>
      <c r="L50" s="4"/>
      <c r="M50" s="4"/>
    </row>
    <row r="51" spans="3:13" ht="12.75">
      <c r="C51" s="4">
        <v>36</v>
      </c>
      <c r="D51" s="5"/>
      <c r="E51" s="5">
        <f t="shared" si="5"/>
        <v>48545.24942379318</v>
      </c>
      <c r="F51" s="5">
        <f t="shared" si="4"/>
        <v>-13886.900853164087</v>
      </c>
      <c r="G51" s="8"/>
      <c r="H51" s="21">
        <f t="shared" si="6"/>
        <v>34658.348570629096</v>
      </c>
      <c r="I51" s="20">
        <f t="shared" si="1"/>
        <v>20056.914682077047</v>
      </c>
      <c r="K51" s="4"/>
      <c r="L51" s="4"/>
      <c r="M51" s="4"/>
    </row>
    <row r="52" spans="3:13" ht="12.75">
      <c r="C52" s="4">
        <v>37</v>
      </c>
      <c r="D52" s="5"/>
      <c r="E52" s="5">
        <f t="shared" si="5"/>
        <v>50001.60690650698</v>
      </c>
      <c r="F52" s="5">
        <f t="shared" si="4"/>
        <v>-14025.769861695728</v>
      </c>
      <c r="G52" s="8"/>
      <c r="H52" s="21">
        <f t="shared" si="6"/>
        <v>35975.837044811255</v>
      </c>
      <c r="I52" s="20">
        <f t="shared" si="1"/>
        <v>20505.42297357475</v>
      </c>
      <c r="K52" s="4"/>
      <c r="L52" s="4"/>
      <c r="M52" s="4"/>
    </row>
    <row r="53" spans="3:13" ht="12.75">
      <c r="C53" s="4">
        <v>38</v>
      </c>
      <c r="D53" s="5"/>
      <c r="E53" s="5">
        <f t="shared" si="5"/>
        <v>51501.65511370218</v>
      </c>
      <c r="F53" s="5">
        <f t="shared" si="4"/>
        <v>-14166.027560312681</v>
      </c>
      <c r="G53" s="8"/>
      <c r="H53" s="21">
        <f t="shared" si="6"/>
        <v>37335.6275533895</v>
      </c>
      <c r="I53" s="20">
        <f t="shared" si="1"/>
        <v>20959.592899859956</v>
      </c>
      <c r="K53" s="4"/>
      <c r="L53" s="4"/>
      <c r="M53" s="4"/>
    </row>
    <row r="54" spans="3:13" ht="12.75">
      <c r="C54" s="4">
        <v>39</v>
      </c>
      <c r="D54" s="5"/>
      <c r="E54" s="5">
        <f t="shared" si="5"/>
        <v>53046.70476711325</v>
      </c>
      <c r="F54" s="5">
        <f t="shared" si="4"/>
        <v>-14307.687835915809</v>
      </c>
      <c r="G54" s="8"/>
      <c r="H54" s="21">
        <f t="shared" si="6"/>
        <v>38739.016931197446</v>
      </c>
      <c r="I54" s="20">
        <f t="shared" si="1"/>
        <v>21419.510708330778</v>
      </c>
      <c r="K54" s="4"/>
      <c r="L54" s="4"/>
      <c r="M54" s="4"/>
    </row>
    <row r="55" spans="3:13" ht="12.75">
      <c r="C55" s="4">
        <v>40</v>
      </c>
      <c r="D55" s="5"/>
      <c r="E55" s="5">
        <f t="shared" si="5"/>
        <v>54638.105910126644</v>
      </c>
      <c r="F55" s="5">
        <f t="shared" si="4"/>
        <v>-14450.764714274968</v>
      </c>
      <c r="G55" s="8"/>
      <c r="H55" s="21">
        <f t="shared" si="6"/>
        <v>40187.34119585167</v>
      </c>
      <c r="I55" s="20">
        <f t="shared" si="1"/>
        <v>21885.263871661617</v>
      </c>
      <c r="K55" s="4"/>
      <c r="L55" s="4"/>
      <c r="M55" s="4"/>
    </row>
    <row r="56" spans="3:9" ht="12.75">
      <c r="C56" s="4">
        <v>41</v>
      </c>
      <c r="D56" s="5"/>
      <c r="E56" s="5">
        <f t="shared" si="5"/>
        <v>56277.24908743045</v>
      </c>
      <c r="F56" s="5">
        <f t="shared" si="4"/>
        <v>-14595.27236141772</v>
      </c>
      <c r="G56" s="8"/>
      <c r="H56" s="21">
        <f t="shared" si="6"/>
        <v>41681.97672601273</v>
      </c>
      <c r="I56" s="20">
        <f t="shared" si="1"/>
        <v>22356.941105650185</v>
      </c>
    </row>
    <row r="57" spans="3:9" ht="12.75">
      <c r="C57" s="4">
        <v>42</v>
      </c>
      <c r="D57" s="5"/>
      <c r="E57" s="5">
        <f t="shared" si="5"/>
        <v>57965.56656005336</v>
      </c>
      <c r="F57" s="5">
        <f t="shared" si="4"/>
        <v>-14741.225085031892</v>
      </c>
      <c r="G57" s="8"/>
      <c r="H57" s="21">
        <f t="shared" si="6"/>
        <v>43224.34147502147</v>
      </c>
      <c r="I57" s="20">
        <f t="shared" si="1"/>
        <v>22834.63238732197</v>
      </c>
    </row>
    <row r="58" spans="3:9" ht="12.75">
      <c r="C58" s="4">
        <v>43</v>
      </c>
      <c r="D58" s="5"/>
      <c r="E58" s="5">
        <f t="shared" si="5"/>
        <v>59704.533556854956</v>
      </c>
      <c r="F58" s="5">
        <f t="shared" si="4"/>
        <v>-14888.637335882215</v>
      </c>
      <c r="G58" s="8"/>
      <c r="H58" s="21">
        <f t="shared" si="6"/>
        <v>44815.89622097274</v>
      </c>
      <c r="I58" s="20">
        <f t="shared" si="1"/>
        <v>23318.428973296104</v>
      </c>
    </row>
    <row r="59" spans="3:9" ht="12.75">
      <c r="C59" s="4">
        <v>44</v>
      </c>
      <c r="D59" s="5"/>
      <c r="E59" s="5">
        <f t="shared" si="5"/>
        <v>61495.6695635606</v>
      </c>
      <c r="F59" s="5">
        <f t="shared" si="4"/>
        <v>-15037.523709241039</v>
      </c>
      <c r="G59" s="8"/>
      <c r="H59" s="21">
        <f t="shared" si="6"/>
        <v>46458.14585431956</v>
      </c>
      <c r="I59" s="20">
        <f t="shared" si="1"/>
        <v>23808.423418416452</v>
      </c>
    </row>
    <row r="60" spans="3:9" ht="12.75">
      <c r="C60" s="4">
        <v>45</v>
      </c>
      <c r="D60" s="5"/>
      <c r="E60" s="5">
        <f t="shared" si="5"/>
        <v>63340.53965046743</v>
      </c>
      <c r="F60" s="5">
        <f t="shared" si="4"/>
        <v>-15187.898946333451</v>
      </c>
      <c r="G60" s="8"/>
      <c r="H60" s="21">
        <f t="shared" si="6"/>
        <v>48152.64070413398</v>
      </c>
      <c r="I60" s="20">
        <f t="shared" si="1"/>
        <v>24304.709594651482</v>
      </c>
    </row>
    <row r="61" spans="3:9" ht="12.75">
      <c r="C61" s="4">
        <v>46</v>
      </c>
      <c r="D61" s="5"/>
      <c r="E61" s="5">
        <f t="shared" si="5"/>
        <v>65240.75583998144</v>
      </c>
      <c r="F61" s="5">
        <f t="shared" si="4"/>
        <v>-15339.777935796781</v>
      </c>
      <c r="G61" s="8"/>
      <c r="H61" s="21">
        <f t="shared" si="6"/>
        <v>49900.977904184656</v>
      </c>
      <c r="I61" s="20">
        <f t="shared" si="1"/>
        <v>24807.382710267128</v>
      </c>
    </row>
    <row r="62" spans="3:9" ht="12.75">
      <c r="C62" s="4">
        <v>47</v>
      </c>
      <c r="D62" s="5"/>
      <c r="E62" s="5">
        <f t="shared" si="5"/>
        <v>67197.97851518089</v>
      </c>
      <c r="F62" s="5">
        <f t="shared" si="4"/>
        <v>-15493.17571515475</v>
      </c>
      <c r="G62" s="8"/>
      <c r="H62" s="21">
        <f t="shared" si="6"/>
        <v>51704.80280002614</v>
      </c>
      <c r="I62" s="20">
        <f t="shared" si="1"/>
        <v>25316.53932927645</v>
      </c>
    </row>
    <row r="63" spans="3:9" ht="12.75">
      <c r="C63" s="4">
        <v>48</v>
      </c>
      <c r="D63" s="5"/>
      <c r="E63" s="5">
        <f t="shared" si="5"/>
        <v>69213.91787063632</v>
      </c>
      <c r="F63" s="5">
        <f t="shared" si="4"/>
        <v>-15648.1074723063</v>
      </c>
      <c r="G63" s="8"/>
      <c r="H63" s="21">
        <f t="shared" si="6"/>
        <v>53565.81039833002</v>
      </c>
      <c r="I63" s="20">
        <f t="shared" si="1"/>
        <v>25832.277391169995</v>
      </c>
    </row>
    <row r="64" spans="3:9" ht="12.75">
      <c r="C64" s="4">
        <v>49</v>
      </c>
      <c r="D64" s="5"/>
      <c r="E64" s="5">
        <f t="shared" si="5"/>
        <v>71290.3354067554</v>
      </c>
      <c r="F64" s="5">
        <f t="shared" si="4"/>
        <v>-15804.588547029363</v>
      </c>
      <c r="G64" s="8"/>
      <c r="H64" s="21">
        <f t="shared" si="6"/>
        <v>55485.74685972604</v>
      </c>
      <c r="I64" s="20">
        <f t="shared" si="1"/>
        <v>26354.696230931226</v>
      </c>
    </row>
    <row r="65" spans="3:9" ht="12.75">
      <c r="C65" s="4">
        <v>50</v>
      </c>
      <c r="D65" s="5"/>
      <c r="E65" s="5">
        <f t="shared" si="5"/>
        <v>73429.04546895807</v>
      </c>
      <c r="F65" s="5">
        <f t="shared" si="4"/>
        <v>-15962.634432499652</v>
      </c>
      <c r="G65" s="8"/>
      <c r="H65" s="21">
        <f t="shared" si="6"/>
        <v>57466.41103645841</v>
      </c>
      <c r="I65" s="20">
        <f t="shared" si="1"/>
        <v>26883.896599340816</v>
      </c>
    </row>
    <row r="66" spans="3:9" ht="12.75">
      <c r="C66" s="4">
        <v>51</v>
      </c>
      <c r="D66" s="5"/>
      <c r="E66" s="5">
        <f t="shared" si="5"/>
        <v>75631.9168330268</v>
      </c>
      <c r="F66" s="5">
        <f t="shared" si="4"/>
        <v>-16122.260776824653</v>
      </c>
      <c r="G66" s="8"/>
      <c r="H66" s="21">
        <f t="shared" si="6"/>
        <v>59509.65605620215</v>
      </c>
      <c r="I66" s="20">
        <f t="shared" si="1"/>
        <v>27419.980683574166</v>
      </c>
    </row>
    <row r="67" spans="3:9" ht="12.75">
      <c r="C67" s="4">
        <v>52</v>
      </c>
      <c r="D67" s="5"/>
      <c r="E67" s="5">
        <f t="shared" si="5"/>
        <v>77900.8743380176</v>
      </c>
      <c r="F67" s="5">
        <f t="shared" si="4"/>
        <v>-16283.4833845929</v>
      </c>
      <c r="G67" s="8"/>
      <c r="H67" s="21">
        <f t="shared" si="6"/>
        <v>61617.3909534247</v>
      </c>
      <c r="I67" s="20">
        <f t="shared" si="1"/>
        <v>27963.052128096395</v>
      </c>
    </row>
    <row r="68" spans="3:9" ht="12.75">
      <c r="C68" s="4">
        <v>53</v>
      </c>
      <c r="D68" s="5"/>
      <c r="E68" s="5">
        <f t="shared" si="5"/>
        <v>80237.90056815815</v>
      </c>
      <c r="F68" s="5">
        <f t="shared" si="4"/>
        <v>-16446.31821843883</v>
      </c>
      <c r="G68" s="8"/>
      <c r="H68" s="21">
        <f t="shared" si="6"/>
        <v>63791.58234971932</v>
      </c>
      <c r="I68" s="20">
        <f t="shared" si="1"/>
        <v>28513.216055859088</v>
      </c>
    </row>
    <row r="69" spans="3:9" ht="12.75">
      <c r="C69" s="4">
        <v>54</v>
      </c>
      <c r="D69" s="5"/>
      <c r="E69" s="5">
        <f t="shared" si="5"/>
        <v>82645.03758520288</v>
      </c>
      <c r="F69" s="5">
        <f t="shared" si="4"/>
        <v>-16610.781400623215</v>
      </c>
      <c r="G69" s="8"/>
      <c r="H69" s="21">
        <f t="shared" si="6"/>
        <v>66034.25618457966</v>
      </c>
      <c r="I69" s="20">
        <f t="shared" si="1"/>
        <v>29070.579089803046</v>
      </c>
    </row>
    <row r="70" spans="3:9" ht="12.75">
      <c r="C70" s="4">
        <v>55</v>
      </c>
      <c r="D70" s="5"/>
      <c r="E70" s="5">
        <f t="shared" si="5"/>
        <v>85124.38871275896</v>
      </c>
      <c r="F70" s="5">
        <f t="shared" si="4"/>
        <v>-16776.88921462945</v>
      </c>
      <c r="G70" s="8"/>
      <c r="H70" s="21">
        <f t="shared" si="6"/>
        <v>68347.4994981295</v>
      </c>
      <c r="I70" s="20">
        <f t="shared" si="1"/>
        <v>29635.24937467177</v>
      </c>
    </row>
    <row r="71" spans="3:9" ht="12.75">
      <c r="C71" s="4">
        <v>56</v>
      </c>
      <c r="D71" s="5"/>
      <c r="E71" s="5">
        <f t="shared" si="5"/>
        <v>87678.12037414173</v>
      </c>
      <c r="F71" s="5">
        <f t="shared" si="4"/>
        <v>-16944.65810677574</v>
      </c>
      <c r="G71" s="8"/>
      <c r="H71" s="21">
        <f t="shared" si="6"/>
        <v>70733.46226736599</v>
      </c>
      <c r="I71" s="20">
        <f t="shared" si="1"/>
        <v>30207.336599139777</v>
      </c>
    </row>
    <row r="72" spans="3:9" ht="12.75">
      <c r="C72" s="4">
        <v>57</v>
      </c>
      <c r="D72" s="5"/>
      <c r="E72" s="5">
        <f t="shared" si="5"/>
        <v>90308.46398536598</v>
      </c>
      <c r="F72" s="5">
        <f t="shared" si="4"/>
        <v>-17114.104687843505</v>
      </c>
      <c r="G72" s="8"/>
      <c r="H72" s="21">
        <f t="shared" si="6"/>
        <v>73194.35929752247</v>
      </c>
      <c r="I72" s="20">
        <f t="shared" si="1"/>
        <v>30786.952018260687</v>
      </c>
    </row>
    <row r="73" spans="3:9" ht="12.75">
      <c r="C73" s="4">
        <v>58</v>
      </c>
      <c r="D73" s="5"/>
      <c r="E73" s="5">
        <f t="shared" si="5"/>
        <v>93017.71790492696</v>
      </c>
      <c r="F73" s="5">
        <f t="shared" si="4"/>
        <v>-17285.245734721935</v>
      </c>
      <c r="G73" s="8"/>
      <c r="H73" s="21">
        <f t="shared" si="6"/>
        <v>75732.47217020503</v>
      </c>
      <c r="I73" s="20">
        <f t="shared" si="1"/>
        <v>31374.208476239488</v>
      </c>
    </row>
    <row r="74" spans="3:9" ht="12.75">
      <c r="C74" s="4">
        <v>59</v>
      </c>
      <c r="D74" s="5"/>
      <c r="E74" s="5">
        <f t="shared" si="5"/>
        <v>95808.24944207475</v>
      </c>
      <c r="F74" s="5">
        <f t="shared" si="4"/>
        <v>-17458.09819206916</v>
      </c>
      <c r="G74" s="8"/>
      <c r="H74" s="21">
        <f t="shared" si="6"/>
        <v>78350.1512500056</v>
      </c>
      <c r="I74" s="20">
        <f t="shared" si="1"/>
        <v>31969.22042953366</v>
      </c>
    </row>
    <row r="75" spans="3:9" ht="12.75">
      <c r="C75" s="4">
        <v>60</v>
      </c>
      <c r="D75" s="5"/>
      <c r="E75" s="5">
        <f t="shared" si="5"/>
        <v>98682.496925337</v>
      </c>
      <c r="F75" s="5">
        <f t="shared" si="4"/>
        <v>-17632.67917398985</v>
      </c>
      <c r="G75" s="8">
        <f>C12</f>
        <v>30000</v>
      </c>
      <c r="H75" s="21">
        <f t="shared" si="6"/>
        <v>111049.81775134716</v>
      </c>
      <c r="I75" s="20">
        <f t="shared" si="1"/>
        <v>44628.431130781966</v>
      </c>
    </row>
    <row r="76" spans="3:8" ht="12.75">
      <c r="C76" s="4"/>
      <c r="D76" s="4"/>
      <c r="E76" s="4"/>
      <c r="F76" s="4"/>
      <c r="G76" s="4"/>
      <c r="H76" s="21"/>
    </row>
    <row r="77" spans="3:8" ht="12.75">
      <c r="C77" s="4"/>
      <c r="D77" s="4"/>
      <c r="E77" s="4"/>
      <c r="F77" s="4"/>
      <c r="G77" s="4"/>
      <c r="H77" s="21"/>
    </row>
    <row r="78" spans="3:8" ht="12.75">
      <c r="C78" s="4"/>
      <c r="D78" s="4"/>
      <c r="E78" s="4"/>
      <c r="F78" s="4"/>
      <c r="G78" s="4"/>
      <c r="H78" s="21"/>
    </row>
    <row r="79" spans="3:8" ht="12.75">
      <c r="C79" s="4"/>
      <c r="D79" s="4"/>
      <c r="E79" s="4"/>
      <c r="F79" s="4"/>
      <c r="G79" s="4"/>
      <c r="H79" s="21"/>
    </row>
    <row r="80" spans="3:8" ht="12.75">
      <c r="C80" s="4"/>
      <c r="D80" s="4"/>
      <c r="E80" s="4"/>
      <c r="F80" s="4"/>
      <c r="G80" s="4"/>
      <c r="H80" s="21"/>
    </row>
    <row r="81" spans="3:8" ht="12.75">
      <c r="C81" s="4"/>
      <c r="D81" s="4"/>
      <c r="E81" s="4"/>
      <c r="F81" s="4"/>
      <c r="G81" s="4"/>
      <c r="H81" s="21"/>
    </row>
    <row r="82" spans="3:8" ht="12.75">
      <c r="C82" s="4"/>
      <c r="D82" s="4"/>
      <c r="E82" s="4"/>
      <c r="F82" s="4"/>
      <c r="G82" s="4"/>
      <c r="H82" s="21"/>
    </row>
    <row r="83" spans="3:8" ht="12.75">
      <c r="C83" s="4"/>
      <c r="D83" s="4"/>
      <c r="E83" s="4"/>
      <c r="F83" s="4"/>
      <c r="G83" s="4"/>
      <c r="H83" s="21"/>
    </row>
    <row r="84" spans="3:8" ht="12.75">
      <c r="C84" s="4"/>
      <c r="D84" s="4"/>
      <c r="E84" s="4"/>
      <c r="F84" s="4"/>
      <c r="G84" s="4"/>
      <c r="H84" s="21"/>
    </row>
    <row r="85" spans="3:8" ht="12.75">
      <c r="C85" s="4"/>
      <c r="D85" s="4"/>
      <c r="E85" s="4"/>
      <c r="F85" s="4"/>
      <c r="G85" s="4"/>
      <c r="H85" s="21"/>
    </row>
    <row r="86" spans="3:8" ht="12.75">
      <c r="C86" s="4"/>
      <c r="D86" s="4"/>
      <c r="E86" s="4"/>
      <c r="F86" s="4"/>
      <c r="G86" s="4"/>
      <c r="H86" s="21"/>
    </row>
    <row r="87" spans="3:8" ht="12.75">
      <c r="C87" s="4"/>
      <c r="D87" s="4"/>
      <c r="E87" s="4"/>
      <c r="F87" s="4"/>
      <c r="G87" s="4"/>
      <c r="H87" s="21"/>
    </row>
    <row r="88" spans="3:8" ht="12.75">
      <c r="C88" s="4"/>
      <c r="D88" s="4"/>
      <c r="E88" s="4"/>
      <c r="F88" s="4"/>
      <c r="G88" s="4"/>
      <c r="H88" s="21"/>
    </row>
    <row r="89" spans="3:8" ht="12.75">
      <c r="C89" s="4"/>
      <c r="D89" s="4"/>
      <c r="E89" s="4"/>
      <c r="F89" s="4"/>
      <c r="G89" s="4"/>
      <c r="H89" s="21"/>
    </row>
    <row r="90" spans="3:8" ht="12.75">
      <c r="C90" s="4"/>
      <c r="D90" s="4"/>
      <c r="E90" s="4"/>
      <c r="F90" s="4"/>
      <c r="G90" s="4"/>
      <c r="H90" s="21"/>
    </row>
    <row r="91" spans="3:8" ht="12.75">
      <c r="C91" s="4"/>
      <c r="D91" s="4"/>
      <c r="E91" s="4"/>
      <c r="F91" s="4"/>
      <c r="G91" s="4"/>
      <c r="H91" s="21"/>
    </row>
    <row r="92" spans="3:8" ht="12.75">
      <c r="C92" s="4"/>
      <c r="D92" s="4"/>
      <c r="E92" s="4"/>
      <c r="F92" s="4"/>
      <c r="G92" s="4"/>
      <c r="H92" s="21"/>
    </row>
    <row r="93" spans="3:8" ht="12.75">
      <c r="C93" s="4"/>
      <c r="D93" s="4"/>
      <c r="E93" s="4"/>
      <c r="F93" s="4"/>
      <c r="G93" s="4"/>
      <c r="H93" s="21"/>
    </row>
    <row r="94" spans="3:8" ht="12.75">
      <c r="C94" s="4"/>
      <c r="D94" s="4"/>
      <c r="E94" s="4"/>
      <c r="F94" s="4"/>
      <c r="G94" s="4"/>
      <c r="H94" s="4"/>
    </row>
    <row r="95" spans="3:8" ht="12.75">
      <c r="C95" s="4"/>
      <c r="D95" s="4"/>
      <c r="E95" s="4"/>
      <c r="F95" s="4"/>
      <c r="G95" s="4"/>
      <c r="H95" s="4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93"/>
  <sheetViews>
    <sheetView workbookViewId="0" topLeftCell="A1">
      <selection activeCell="C10" sqref="C10"/>
    </sheetView>
  </sheetViews>
  <sheetFormatPr defaultColWidth="11.421875" defaultRowHeight="12.75"/>
  <cols>
    <col min="2" max="2" width="15.7109375" style="0" customWidth="1"/>
    <col min="3" max="3" width="7.00390625" style="0" customWidth="1"/>
    <col min="4" max="4" width="9.28125" style="0" customWidth="1"/>
    <col min="5" max="5" width="14.28125" style="0" customWidth="1"/>
    <col min="6" max="6" width="10.00390625" style="0" customWidth="1"/>
  </cols>
  <sheetData>
    <row r="1" ht="12.75">
      <c r="B1" s="28" t="s">
        <v>27</v>
      </c>
    </row>
    <row r="3" spans="2:6" ht="13.5" thickBot="1">
      <c r="B3" s="28" t="s">
        <v>1</v>
      </c>
      <c r="E3" s="6" t="s">
        <v>36</v>
      </c>
      <c r="F3" s="6"/>
    </row>
    <row r="4" ht="13.5" thickTop="1">
      <c r="E4" t="s">
        <v>38</v>
      </c>
    </row>
    <row r="5" spans="2:6" ht="12.75">
      <c r="B5" s="1" t="s">
        <v>28</v>
      </c>
      <c r="C5">
        <v>50000</v>
      </c>
      <c r="E5" t="s">
        <v>39</v>
      </c>
      <c r="F5" s="33">
        <f>IRR(G13:G73,0.01)</f>
        <v>0.032714730479280606</v>
      </c>
    </row>
    <row r="6" spans="2:5" ht="12.75">
      <c r="B6" s="1" t="s">
        <v>29</v>
      </c>
      <c r="C6">
        <v>60</v>
      </c>
      <c r="E6" t="s">
        <v>38</v>
      </c>
    </row>
    <row r="7" spans="2:6" ht="12.75">
      <c r="B7" s="1" t="s">
        <v>30</v>
      </c>
      <c r="C7">
        <v>8</v>
      </c>
      <c r="E7" t="s">
        <v>40</v>
      </c>
      <c r="F7" s="24">
        <f>(1+F5)^12-1</f>
        <v>0.4715142132438854</v>
      </c>
    </row>
    <row r="8" spans="2:3" ht="12.75">
      <c r="B8" s="1" t="s">
        <v>31</v>
      </c>
      <c r="C8">
        <v>5</v>
      </c>
    </row>
    <row r="9" spans="2:3" ht="12.75">
      <c r="B9" s="1" t="s">
        <v>37</v>
      </c>
      <c r="C9">
        <v>1900</v>
      </c>
    </row>
    <row r="12" spans="3:7" ht="13.5" thickBot="1">
      <c r="C12" s="6" t="s">
        <v>8</v>
      </c>
      <c r="D12" s="6" t="s">
        <v>32</v>
      </c>
      <c r="E12" s="6" t="s">
        <v>33</v>
      </c>
      <c r="F12" s="7" t="s">
        <v>34</v>
      </c>
      <c r="G12" s="6" t="s">
        <v>35</v>
      </c>
    </row>
    <row r="13" spans="3:7" ht="13.5" thickTop="1">
      <c r="C13" s="4">
        <v>0</v>
      </c>
      <c r="D13" s="4">
        <f>C5*-1</f>
        <v>-50000</v>
      </c>
      <c r="E13" s="4"/>
      <c r="F13" s="26"/>
      <c r="G13" s="4">
        <f>SUM(D13:F13)</f>
        <v>-50000</v>
      </c>
    </row>
    <row r="14" spans="3:7" ht="12.75">
      <c r="C14" s="4">
        <v>1</v>
      </c>
      <c r="D14" s="4">
        <f>$C$9</f>
        <v>1900</v>
      </c>
      <c r="E14" s="25">
        <f>$C$7</f>
        <v>8</v>
      </c>
      <c r="F14" s="27">
        <f>$C$8</f>
        <v>5</v>
      </c>
      <c r="G14" s="4">
        <f aca="true" t="shared" si="0" ref="G14:G73">SUM(D14:F14)</f>
        <v>1913</v>
      </c>
    </row>
    <row r="15" spans="3:7" ht="12.75">
      <c r="C15" s="4">
        <v>2</v>
      </c>
      <c r="D15" s="4">
        <f aca="true" t="shared" si="1" ref="D15:D73">$C$9</f>
        <v>1900</v>
      </c>
      <c r="E15" s="25">
        <f aca="true" t="shared" si="2" ref="E15:E73">$C$7</f>
        <v>8</v>
      </c>
      <c r="F15" s="27">
        <f aca="true" t="shared" si="3" ref="F15:F73">$C$8</f>
        <v>5</v>
      </c>
      <c r="G15" s="4">
        <f t="shared" si="0"/>
        <v>1913</v>
      </c>
    </row>
    <row r="16" spans="3:7" ht="12.75">
      <c r="C16" s="4">
        <v>3</v>
      </c>
      <c r="D16" s="4">
        <f t="shared" si="1"/>
        <v>1900</v>
      </c>
      <c r="E16" s="25">
        <f t="shared" si="2"/>
        <v>8</v>
      </c>
      <c r="F16" s="27">
        <f t="shared" si="3"/>
        <v>5</v>
      </c>
      <c r="G16" s="4">
        <f t="shared" si="0"/>
        <v>1913</v>
      </c>
    </row>
    <row r="17" spans="3:7" ht="12.75">
      <c r="C17" s="4">
        <v>4</v>
      </c>
      <c r="D17" s="4">
        <f t="shared" si="1"/>
        <v>1900</v>
      </c>
      <c r="E17" s="25">
        <f t="shared" si="2"/>
        <v>8</v>
      </c>
      <c r="F17" s="27">
        <f t="shared" si="3"/>
        <v>5</v>
      </c>
      <c r="G17" s="4">
        <f t="shared" si="0"/>
        <v>1913</v>
      </c>
    </row>
    <row r="18" spans="3:7" ht="12.75">
      <c r="C18" s="4">
        <v>5</v>
      </c>
      <c r="D18" s="4">
        <f t="shared" si="1"/>
        <v>1900</v>
      </c>
      <c r="E18" s="25">
        <f t="shared" si="2"/>
        <v>8</v>
      </c>
      <c r="F18" s="27">
        <f t="shared" si="3"/>
        <v>5</v>
      </c>
      <c r="G18" s="4">
        <f t="shared" si="0"/>
        <v>1913</v>
      </c>
    </row>
    <row r="19" spans="3:7" ht="12.75">
      <c r="C19" s="4">
        <v>6</v>
      </c>
      <c r="D19" s="4">
        <f t="shared" si="1"/>
        <v>1900</v>
      </c>
      <c r="E19" s="25">
        <f t="shared" si="2"/>
        <v>8</v>
      </c>
      <c r="F19" s="27">
        <f t="shared" si="3"/>
        <v>5</v>
      </c>
      <c r="G19" s="4">
        <f t="shared" si="0"/>
        <v>1913</v>
      </c>
    </row>
    <row r="20" spans="3:7" ht="12.75">
      <c r="C20" s="4">
        <v>7</v>
      </c>
      <c r="D20" s="4">
        <f t="shared" si="1"/>
        <v>1900</v>
      </c>
      <c r="E20" s="25">
        <f t="shared" si="2"/>
        <v>8</v>
      </c>
      <c r="F20" s="27">
        <f t="shared" si="3"/>
        <v>5</v>
      </c>
      <c r="G20" s="4">
        <f t="shared" si="0"/>
        <v>1913</v>
      </c>
    </row>
    <row r="21" spans="3:7" ht="12.75">
      <c r="C21" s="4">
        <v>8</v>
      </c>
      <c r="D21" s="4">
        <f t="shared" si="1"/>
        <v>1900</v>
      </c>
      <c r="E21" s="25">
        <f t="shared" si="2"/>
        <v>8</v>
      </c>
      <c r="F21" s="27">
        <f t="shared" si="3"/>
        <v>5</v>
      </c>
      <c r="G21" s="4">
        <f t="shared" si="0"/>
        <v>1913</v>
      </c>
    </row>
    <row r="22" spans="3:7" ht="12.75">
      <c r="C22" s="4">
        <v>9</v>
      </c>
      <c r="D22" s="4">
        <f t="shared" si="1"/>
        <v>1900</v>
      </c>
      <c r="E22" s="25">
        <f t="shared" si="2"/>
        <v>8</v>
      </c>
      <c r="F22" s="27">
        <f t="shared" si="3"/>
        <v>5</v>
      </c>
      <c r="G22" s="4">
        <f t="shared" si="0"/>
        <v>1913</v>
      </c>
    </row>
    <row r="23" spans="3:7" ht="12.75">
      <c r="C23" s="4">
        <v>10</v>
      </c>
      <c r="D23" s="4">
        <f t="shared" si="1"/>
        <v>1900</v>
      </c>
      <c r="E23" s="25">
        <f t="shared" si="2"/>
        <v>8</v>
      </c>
      <c r="F23" s="27">
        <f t="shared" si="3"/>
        <v>5</v>
      </c>
      <c r="G23" s="4">
        <f t="shared" si="0"/>
        <v>1913</v>
      </c>
    </row>
    <row r="24" spans="3:7" ht="12.75">
      <c r="C24" s="4">
        <v>11</v>
      </c>
      <c r="D24" s="4">
        <f t="shared" si="1"/>
        <v>1900</v>
      </c>
      <c r="E24" s="25">
        <f t="shared" si="2"/>
        <v>8</v>
      </c>
      <c r="F24" s="27">
        <f t="shared" si="3"/>
        <v>5</v>
      </c>
      <c r="G24" s="4">
        <f t="shared" si="0"/>
        <v>1913</v>
      </c>
    </row>
    <row r="25" spans="3:7" ht="12.75">
      <c r="C25" s="4">
        <v>12</v>
      </c>
      <c r="D25" s="4">
        <f t="shared" si="1"/>
        <v>1900</v>
      </c>
      <c r="E25" s="25">
        <f t="shared" si="2"/>
        <v>8</v>
      </c>
      <c r="F25" s="27">
        <f t="shared" si="3"/>
        <v>5</v>
      </c>
      <c r="G25" s="4">
        <f t="shared" si="0"/>
        <v>1913</v>
      </c>
    </row>
    <row r="26" spans="3:7" ht="12.75">
      <c r="C26" s="4">
        <v>13</v>
      </c>
      <c r="D26" s="4">
        <f t="shared" si="1"/>
        <v>1900</v>
      </c>
      <c r="E26" s="25">
        <f t="shared" si="2"/>
        <v>8</v>
      </c>
      <c r="F26" s="27">
        <f t="shared" si="3"/>
        <v>5</v>
      </c>
      <c r="G26" s="4">
        <f t="shared" si="0"/>
        <v>1913</v>
      </c>
    </row>
    <row r="27" spans="3:7" ht="12.75">
      <c r="C27" s="4">
        <v>14</v>
      </c>
      <c r="D27" s="4">
        <f t="shared" si="1"/>
        <v>1900</v>
      </c>
      <c r="E27" s="25">
        <f t="shared" si="2"/>
        <v>8</v>
      </c>
      <c r="F27" s="27">
        <f t="shared" si="3"/>
        <v>5</v>
      </c>
      <c r="G27" s="4">
        <f t="shared" si="0"/>
        <v>1913</v>
      </c>
    </row>
    <row r="28" spans="3:7" ht="12.75">
      <c r="C28" s="4">
        <v>15</v>
      </c>
      <c r="D28" s="4">
        <f t="shared" si="1"/>
        <v>1900</v>
      </c>
      <c r="E28" s="25">
        <f t="shared" si="2"/>
        <v>8</v>
      </c>
      <c r="F28" s="27">
        <f t="shared" si="3"/>
        <v>5</v>
      </c>
      <c r="G28" s="4">
        <f t="shared" si="0"/>
        <v>1913</v>
      </c>
    </row>
    <row r="29" spans="3:7" ht="12.75">
      <c r="C29" s="4">
        <v>16</v>
      </c>
      <c r="D29" s="4">
        <f t="shared" si="1"/>
        <v>1900</v>
      </c>
      <c r="E29" s="25">
        <f t="shared" si="2"/>
        <v>8</v>
      </c>
      <c r="F29" s="27">
        <f t="shared" si="3"/>
        <v>5</v>
      </c>
      <c r="G29" s="4">
        <f t="shared" si="0"/>
        <v>1913</v>
      </c>
    </row>
    <row r="30" spans="3:7" ht="12.75">
      <c r="C30" s="4">
        <v>17</v>
      </c>
      <c r="D30" s="4">
        <f t="shared" si="1"/>
        <v>1900</v>
      </c>
      <c r="E30" s="25">
        <f t="shared" si="2"/>
        <v>8</v>
      </c>
      <c r="F30" s="27">
        <f t="shared" si="3"/>
        <v>5</v>
      </c>
      <c r="G30" s="4">
        <f t="shared" si="0"/>
        <v>1913</v>
      </c>
    </row>
    <row r="31" spans="3:7" ht="12.75">
      <c r="C31" s="4">
        <v>18</v>
      </c>
      <c r="D31" s="4">
        <f t="shared" si="1"/>
        <v>1900</v>
      </c>
      <c r="E31" s="25">
        <f t="shared" si="2"/>
        <v>8</v>
      </c>
      <c r="F31" s="27">
        <f t="shared" si="3"/>
        <v>5</v>
      </c>
      <c r="G31" s="4">
        <f t="shared" si="0"/>
        <v>1913</v>
      </c>
    </row>
    <row r="32" spans="3:7" ht="12.75">
      <c r="C32" s="4">
        <v>19</v>
      </c>
      <c r="D32" s="4">
        <f t="shared" si="1"/>
        <v>1900</v>
      </c>
      <c r="E32" s="25">
        <f t="shared" si="2"/>
        <v>8</v>
      </c>
      <c r="F32" s="27">
        <f t="shared" si="3"/>
        <v>5</v>
      </c>
      <c r="G32" s="4">
        <f t="shared" si="0"/>
        <v>1913</v>
      </c>
    </row>
    <row r="33" spans="3:7" ht="12.75">
      <c r="C33" s="4">
        <v>20</v>
      </c>
      <c r="D33" s="4">
        <f t="shared" si="1"/>
        <v>1900</v>
      </c>
      <c r="E33" s="25">
        <f t="shared" si="2"/>
        <v>8</v>
      </c>
      <c r="F33" s="27">
        <f t="shared" si="3"/>
        <v>5</v>
      </c>
      <c r="G33" s="4">
        <f t="shared" si="0"/>
        <v>1913</v>
      </c>
    </row>
    <row r="34" spans="3:7" ht="12.75">
      <c r="C34" s="4">
        <v>21</v>
      </c>
      <c r="D34" s="4">
        <f t="shared" si="1"/>
        <v>1900</v>
      </c>
      <c r="E34" s="25">
        <f t="shared" si="2"/>
        <v>8</v>
      </c>
      <c r="F34" s="27">
        <f t="shared" si="3"/>
        <v>5</v>
      </c>
      <c r="G34" s="4">
        <f t="shared" si="0"/>
        <v>1913</v>
      </c>
    </row>
    <row r="35" spans="3:7" ht="12.75">
      <c r="C35" s="4">
        <v>22</v>
      </c>
      <c r="D35" s="4">
        <f t="shared" si="1"/>
        <v>1900</v>
      </c>
      <c r="E35" s="25">
        <f t="shared" si="2"/>
        <v>8</v>
      </c>
      <c r="F35" s="27">
        <f t="shared" si="3"/>
        <v>5</v>
      </c>
      <c r="G35" s="4">
        <f t="shared" si="0"/>
        <v>1913</v>
      </c>
    </row>
    <row r="36" spans="3:7" ht="12.75">
      <c r="C36" s="4">
        <v>23</v>
      </c>
      <c r="D36" s="4">
        <f t="shared" si="1"/>
        <v>1900</v>
      </c>
      <c r="E36" s="25">
        <f t="shared" si="2"/>
        <v>8</v>
      </c>
      <c r="F36" s="27">
        <f t="shared" si="3"/>
        <v>5</v>
      </c>
      <c r="G36" s="4">
        <f t="shared" si="0"/>
        <v>1913</v>
      </c>
    </row>
    <row r="37" spans="3:7" ht="12.75">
      <c r="C37" s="4">
        <v>24</v>
      </c>
      <c r="D37" s="4">
        <f t="shared" si="1"/>
        <v>1900</v>
      </c>
      <c r="E37" s="25">
        <f t="shared" si="2"/>
        <v>8</v>
      </c>
      <c r="F37" s="27">
        <f t="shared" si="3"/>
        <v>5</v>
      </c>
      <c r="G37" s="4">
        <f t="shared" si="0"/>
        <v>1913</v>
      </c>
    </row>
    <row r="38" spans="3:7" ht="12.75">
      <c r="C38" s="4">
        <v>25</v>
      </c>
      <c r="D38" s="4">
        <f t="shared" si="1"/>
        <v>1900</v>
      </c>
      <c r="E38" s="25">
        <f t="shared" si="2"/>
        <v>8</v>
      </c>
      <c r="F38" s="27">
        <f t="shared" si="3"/>
        <v>5</v>
      </c>
      <c r="G38" s="4">
        <f t="shared" si="0"/>
        <v>1913</v>
      </c>
    </row>
    <row r="39" spans="3:7" ht="12.75">
      <c r="C39" s="4">
        <v>26</v>
      </c>
      <c r="D39" s="4">
        <f t="shared" si="1"/>
        <v>1900</v>
      </c>
      <c r="E39" s="25">
        <f t="shared" si="2"/>
        <v>8</v>
      </c>
      <c r="F39" s="27">
        <f t="shared" si="3"/>
        <v>5</v>
      </c>
      <c r="G39" s="4">
        <f t="shared" si="0"/>
        <v>1913</v>
      </c>
    </row>
    <row r="40" spans="3:7" ht="12.75">
      <c r="C40" s="4">
        <v>27</v>
      </c>
      <c r="D40" s="4">
        <f t="shared" si="1"/>
        <v>1900</v>
      </c>
      <c r="E40" s="25">
        <f t="shared" si="2"/>
        <v>8</v>
      </c>
      <c r="F40" s="27">
        <f t="shared" si="3"/>
        <v>5</v>
      </c>
      <c r="G40" s="4">
        <f t="shared" si="0"/>
        <v>1913</v>
      </c>
    </row>
    <row r="41" spans="3:7" ht="12.75">
      <c r="C41" s="4">
        <v>28</v>
      </c>
      <c r="D41" s="4">
        <f t="shared" si="1"/>
        <v>1900</v>
      </c>
      <c r="E41" s="25">
        <f t="shared" si="2"/>
        <v>8</v>
      </c>
      <c r="F41" s="27">
        <f t="shared" si="3"/>
        <v>5</v>
      </c>
      <c r="G41" s="4">
        <f t="shared" si="0"/>
        <v>1913</v>
      </c>
    </row>
    <row r="42" spans="3:7" ht="12.75">
      <c r="C42" s="4">
        <v>29</v>
      </c>
      <c r="D42" s="4">
        <f t="shared" si="1"/>
        <v>1900</v>
      </c>
      <c r="E42" s="25">
        <f t="shared" si="2"/>
        <v>8</v>
      </c>
      <c r="F42" s="27">
        <f t="shared" si="3"/>
        <v>5</v>
      </c>
      <c r="G42" s="4">
        <f t="shared" si="0"/>
        <v>1913</v>
      </c>
    </row>
    <row r="43" spans="3:7" ht="12.75">
      <c r="C43" s="4">
        <v>30</v>
      </c>
      <c r="D43" s="4">
        <f t="shared" si="1"/>
        <v>1900</v>
      </c>
      <c r="E43" s="25">
        <f t="shared" si="2"/>
        <v>8</v>
      </c>
      <c r="F43" s="27">
        <f t="shared" si="3"/>
        <v>5</v>
      </c>
      <c r="G43" s="4">
        <f t="shared" si="0"/>
        <v>1913</v>
      </c>
    </row>
    <row r="44" spans="3:7" ht="12.75">
      <c r="C44" s="4">
        <v>31</v>
      </c>
      <c r="D44" s="4">
        <f t="shared" si="1"/>
        <v>1900</v>
      </c>
      <c r="E44" s="25">
        <f t="shared" si="2"/>
        <v>8</v>
      </c>
      <c r="F44" s="27">
        <f t="shared" si="3"/>
        <v>5</v>
      </c>
      <c r="G44" s="4">
        <f t="shared" si="0"/>
        <v>1913</v>
      </c>
    </row>
    <row r="45" spans="3:7" ht="12.75">
      <c r="C45" s="4">
        <v>32</v>
      </c>
      <c r="D45" s="4">
        <f t="shared" si="1"/>
        <v>1900</v>
      </c>
      <c r="E45" s="25">
        <f t="shared" si="2"/>
        <v>8</v>
      </c>
      <c r="F45" s="27">
        <f t="shared" si="3"/>
        <v>5</v>
      </c>
      <c r="G45" s="4">
        <f t="shared" si="0"/>
        <v>1913</v>
      </c>
    </row>
    <row r="46" spans="3:7" ht="12.75">
      <c r="C46" s="4">
        <v>33</v>
      </c>
      <c r="D46" s="4">
        <f t="shared" si="1"/>
        <v>1900</v>
      </c>
      <c r="E46" s="25">
        <f t="shared" si="2"/>
        <v>8</v>
      </c>
      <c r="F46" s="27">
        <f t="shared" si="3"/>
        <v>5</v>
      </c>
      <c r="G46" s="4">
        <f t="shared" si="0"/>
        <v>1913</v>
      </c>
    </row>
    <row r="47" spans="3:7" ht="12.75">
      <c r="C47" s="4">
        <v>34</v>
      </c>
      <c r="D47" s="4">
        <f t="shared" si="1"/>
        <v>1900</v>
      </c>
      <c r="E47" s="25">
        <f t="shared" si="2"/>
        <v>8</v>
      </c>
      <c r="F47" s="27">
        <f t="shared" si="3"/>
        <v>5</v>
      </c>
      <c r="G47" s="4">
        <f t="shared" si="0"/>
        <v>1913</v>
      </c>
    </row>
    <row r="48" spans="3:7" ht="12.75">
      <c r="C48" s="4">
        <v>35</v>
      </c>
      <c r="D48" s="4">
        <f t="shared" si="1"/>
        <v>1900</v>
      </c>
      <c r="E48" s="25">
        <f t="shared" si="2"/>
        <v>8</v>
      </c>
      <c r="F48" s="27">
        <f t="shared" si="3"/>
        <v>5</v>
      </c>
      <c r="G48" s="4">
        <f t="shared" si="0"/>
        <v>1913</v>
      </c>
    </row>
    <row r="49" spans="3:7" ht="12.75">
      <c r="C49" s="4">
        <v>36</v>
      </c>
      <c r="D49" s="4">
        <f t="shared" si="1"/>
        <v>1900</v>
      </c>
      <c r="E49" s="25">
        <f t="shared" si="2"/>
        <v>8</v>
      </c>
      <c r="F49" s="27">
        <f t="shared" si="3"/>
        <v>5</v>
      </c>
      <c r="G49" s="4">
        <f t="shared" si="0"/>
        <v>1913</v>
      </c>
    </row>
    <row r="50" spans="3:7" ht="12.75">
      <c r="C50" s="4">
        <v>37</v>
      </c>
      <c r="D50" s="4">
        <f t="shared" si="1"/>
        <v>1900</v>
      </c>
      <c r="E50" s="25">
        <f t="shared" si="2"/>
        <v>8</v>
      </c>
      <c r="F50" s="27">
        <f t="shared" si="3"/>
        <v>5</v>
      </c>
      <c r="G50" s="4">
        <f t="shared" si="0"/>
        <v>1913</v>
      </c>
    </row>
    <row r="51" spans="3:7" ht="12.75">
      <c r="C51" s="4">
        <v>38</v>
      </c>
      <c r="D51" s="4">
        <f t="shared" si="1"/>
        <v>1900</v>
      </c>
      <c r="E51" s="25">
        <f t="shared" si="2"/>
        <v>8</v>
      </c>
      <c r="F51" s="27">
        <f t="shared" si="3"/>
        <v>5</v>
      </c>
      <c r="G51" s="4">
        <f t="shared" si="0"/>
        <v>1913</v>
      </c>
    </row>
    <row r="52" spans="3:7" ht="12.75">
      <c r="C52" s="4">
        <v>39</v>
      </c>
      <c r="D52" s="4">
        <f t="shared" si="1"/>
        <v>1900</v>
      </c>
      <c r="E52" s="25">
        <f t="shared" si="2"/>
        <v>8</v>
      </c>
      <c r="F52" s="27">
        <f t="shared" si="3"/>
        <v>5</v>
      </c>
      <c r="G52" s="4">
        <f t="shared" si="0"/>
        <v>1913</v>
      </c>
    </row>
    <row r="53" spans="3:7" ht="12.75">
      <c r="C53" s="4">
        <v>40</v>
      </c>
      <c r="D53" s="4">
        <f t="shared" si="1"/>
        <v>1900</v>
      </c>
      <c r="E53" s="25">
        <f t="shared" si="2"/>
        <v>8</v>
      </c>
      <c r="F53" s="27">
        <f t="shared" si="3"/>
        <v>5</v>
      </c>
      <c r="G53" s="4">
        <f t="shared" si="0"/>
        <v>1913</v>
      </c>
    </row>
    <row r="54" spans="3:7" ht="12.75">
      <c r="C54" s="4">
        <v>41</v>
      </c>
      <c r="D54" s="4">
        <f t="shared" si="1"/>
        <v>1900</v>
      </c>
      <c r="E54" s="25">
        <f t="shared" si="2"/>
        <v>8</v>
      </c>
      <c r="F54" s="27">
        <f t="shared" si="3"/>
        <v>5</v>
      </c>
      <c r="G54" s="4">
        <f t="shared" si="0"/>
        <v>1913</v>
      </c>
    </row>
    <row r="55" spans="3:7" ht="12.75">
      <c r="C55" s="4">
        <v>42</v>
      </c>
      <c r="D55" s="4">
        <f t="shared" si="1"/>
        <v>1900</v>
      </c>
      <c r="E55" s="25">
        <f t="shared" si="2"/>
        <v>8</v>
      </c>
      <c r="F55" s="27">
        <f t="shared" si="3"/>
        <v>5</v>
      </c>
      <c r="G55" s="4">
        <f t="shared" si="0"/>
        <v>1913</v>
      </c>
    </row>
    <row r="56" spans="3:7" ht="12.75">
      <c r="C56" s="4">
        <v>43</v>
      </c>
      <c r="D56" s="4">
        <f t="shared" si="1"/>
        <v>1900</v>
      </c>
      <c r="E56" s="25">
        <f t="shared" si="2"/>
        <v>8</v>
      </c>
      <c r="F56" s="27">
        <f t="shared" si="3"/>
        <v>5</v>
      </c>
      <c r="G56" s="4">
        <f t="shared" si="0"/>
        <v>1913</v>
      </c>
    </row>
    <row r="57" spans="3:7" ht="12.75">
      <c r="C57" s="4">
        <v>44</v>
      </c>
      <c r="D57" s="4">
        <f t="shared" si="1"/>
        <v>1900</v>
      </c>
      <c r="E57" s="25">
        <f t="shared" si="2"/>
        <v>8</v>
      </c>
      <c r="F57" s="27">
        <f t="shared" si="3"/>
        <v>5</v>
      </c>
      <c r="G57" s="4">
        <f t="shared" si="0"/>
        <v>1913</v>
      </c>
    </row>
    <row r="58" spans="3:7" ht="12.75">
      <c r="C58" s="4">
        <v>45</v>
      </c>
      <c r="D58" s="4">
        <f t="shared" si="1"/>
        <v>1900</v>
      </c>
      <c r="E58" s="25">
        <f t="shared" si="2"/>
        <v>8</v>
      </c>
      <c r="F58" s="27">
        <f t="shared" si="3"/>
        <v>5</v>
      </c>
      <c r="G58" s="4">
        <f t="shared" si="0"/>
        <v>1913</v>
      </c>
    </row>
    <row r="59" spans="3:7" ht="12.75">
      <c r="C59" s="4">
        <v>46</v>
      </c>
      <c r="D59" s="4">
        <f t="shared" si="1"/>
        <v>1900</v>
      </c>
      <c r="E59" s="25">
        <f t="shared" si="2"/>
        <v>8</v>
      </c>
      <c r="F59" s="27">
        <f t="shared" si="3"/>
        <v>5</v>
      </c>
      <c r="G59" s="4">
        <f t="shared" si="0"/>
        <v>1913</v>
      </c>
    </row>
    <row r="60" spans="3:7" ht="12.75">
      <c r="C60" s="4">
        <v>47</v>
      </c>
      <c r="D60" s="4">
        <f t="shared" si="1"/>
        <v>1900</v>
      </c>
      <c r="E60" s="25">
        <f t="shared" si="2"/>
        <v>8</v>
      </c>
      <c r="F60" s="27">
        <f t="shared" si="3"/>
        <v>5</v>
      </c>
      <c r="G60" s="4">
        <f t="shared" si="0"/>
        <v>1913</v>
      </c>
    </row>
    <row r="61" spans="3:7" ht="12.75">
      <c r="C61" s="4">
        <v>48</v>
      </c>
      <c r="D61" s="4">
        <f t="shared" si="1"/>
        <v>1900</v>
      </c>
      <c r="E61" s="25">
        <f t="shared" si="2"/>
        <v>8</v>
      </c>
      <c r="F61" s="27">
        <f t="shared" si="3"/>
        <v>5</v>
      </c>
      <c r="G61" s="4">
        <f t="shared" si="0"/>
        <v>1913</v>
      </c>
    </row>
    <row r="62" spans="3:7" ht="12.75">
      <c r="C62" s="4">
        <v>49</v>
      </c>
      <c r="D62" s="4">
        <f t="shared" si="1"/>
        <v>1900</v>
      </c>
      <c r="E62" s="25">
        <f t="shared" si="2"/>
        <v>8</v>
      </c>
      <c r="F62" s="27">
        <f t="shared" si="3"/>
        <v>5</v>
      </c>
      <c r="G62" s="4">
        <f t="shared" si="0"/>
        <v>1913</v>
      </c>
    </row>
    <row r="63" spans="3:7" ht="12.75">
      <c r="C63" s="4">
        <v>50</v>
      </c>
      <c r="D63" s="4">
        <f t="shared" si="1"/>
        <v>1900</v>
      </c>
      <c r="E63" s="25">
        <f t="shared" si="2"/>
        <v>8</v>
      </c>
      <c r="F63" s="27">
        <f t="shared" si="3"/>
        <v>5</v>
      </c>
      <c r="G63" s="4">
        <f t="shared" si="0"/>
        <v>1913</v>
      </c>
    </row>
    <row r="64" spans="3:7" ht="12.75">
      <c r="C64" s="4">
        <v>51</v>
      </c>
      <c r="D64" s="4">
        <f t="shared" si="1"/>
        <v>1900</v>
      </c>
      <c r="E64" s="25">
        <f t="shared" si="2"/>
        <v>8</v>
      </c>
      <c r="F64" s="27">
        <f t="shared" si="3"/>
        <v>5</v>
      </c>
      <c r="G64" s="4">
        <f t="shared" si="0"/>
        <v>1913</v>
      </c>
    </row>
    <row r="65" spans="3:7" ht="12.75">
      <c r="C65" s="4">
        <v>52</v>
      </c>
      <c r="D65" s="4">
        <f t="shared" si="1"/>
        <v>1900</v>
      </c>
      <c r="E65" s="25">
        <f t="shared" si="2"/>
        <v>8</v>
      </c>
      <c r="F65" s="27">
        <f t="shared" si="3"/>
        <v>5</v>
      </c>
      <c r="G65" s="4">
        <f t="shared" si="0"/>
        <v>1913</v>
      </c>
    </row>
    <row r="66" spans="3:7" ht="12.75">
      <c r="C66" s="4">
        <v>53</v>
      </c>
      <c r="D66" s="4">
        <f t="shared" si="1"/>
        <v>1900</v>
      </c>
      <c r="E66" s="25">
        <f t="shared" si="2"/>
        <v>8</v>
      </c>
      <c r="F66" s="27">
        <f t="shared" si="3"/>
        <v>5</v>
      </c>
      <c r="G66" s="4">
        <f t="shared" si="0"/>
        <v>1913</v>
      </c>
    </row>
    <row r="67" spans="3:7" ht="12.75">
      <c r="C67" s="4">
        <v>54</v>
      </c>
      <c r="D67" s="4">
        <f t="shared" si="1"/>
        <v>1900</v>
      </c>
      <c r="E67" s="25">
        <f t="shared" si="2"/>
        <v>8</v>
      </c>
      <c r="F67" s="27">
        <f t="shared" si="3"/>
        <v>5</v>
      </c>
      <c r="G67" s="4">
        <f t="shared" si="0"/>
        <v>1913</v>
      </c>
    </row>
    <row r="68" spans="3:7" ht="12.75">
      <c r="C68" s="4">
        <v>55</v>
      </c>
      <c r="D68" s="4">
        <f t="shared" si="1"/>
        <v>1900</v>
      </c>
      <c r="E68" s="25">
        <f t="shared" si="2"/>
        <v>8</v>
      </c>
      <c r="F68" s="27">
        <f t="shared" si="3"/>
        <v>5</v>
      </c>
      <c r="G68" s="4">
        <f t="shared" si="0"/>
        <v>1913</v>
      </c>
    </row>
    <row r="69" spans="3:7" ht="12.75">
      <c r="C69" s="4">
        <v>56</v>
      </c>
      <c r="D69" s="4">
        <f t="shared" si="1"/>
        <v>1900</v>
      </c>
      <c r="E69" s="25">
        <f t="shared" si="2"/>
        <v>8</v>
      </c>
      <c r="F69" s="27">
        <f t="shared" si="3"/>
        <v>5</v>
      </c>
      <c r="G69" s="4">
        <f t="shared" si="0"/>
        <v>1913</v>
      </c>
    </row>
    <row r="70" spans="3:7" ht="12.75">
      <c r="C70" s="4">
        <v>57</v>
      </c>
      <c r="D70" s="4">
        <f t="shared" si="1"/>
        <v>1900</v>
      </c>
      <c r="E70" s="25">
        <f t="shared" si="2"/>
        <v>8</v>
      </c>
      <c r="F70" s="27">
        <f t="shared" si="3"/>
        <v>5</v>
      </c>
      <c r="G70" s="4">
        <f t="shared" si="0"/>
        <v>1913</v>
      </c>
    </row>
    <row r="71" spans="3:7" ht="12.75">
      <c r="C71" s="4">
        <v>58</v>
      </c>
      <c r="D71" s="4">
        <f t="shared" si="1"/>
        <v>1900</v>
      </c>
      <c r="E71" s="25">
        <f t="shared" si="2"/>
        <v>8</v>
      </c>
      <c r="F71" s="27">
        <f t="shared" si="3"/>
        <v>5</v>
      </c>
      <c r="G71" s="4">
        <f t="shared" si="0"/>
        <v>1913</v>
      </c>
    </row>
    <row r="72" spans="3:7" ht="12.75">
      <c r="C72" s="4">
        <v>59</v>
      </c>
      <c r="D72" s="4">
        <f t="shared" si="1"/>
        <v>1900</v>
      </c>
      <c r="E72" s="25">
        <f t="shared" si="2"/>
        <v>8</v>
      </c>
      <c r="F72" s="27">
        <f t="shared" si="3"/>
        <v>5</v>
      </c>
      <c r="G72" s="4">
        <f t="shared" si="0"/>
        <v>1913</v>
      </c>
    </row>
    <row r="73" spans="3:7" ht="12.75">
      <c r="C73" s="4">
        <v>60</v>
      </c>
      <c r="D73" s="4">
        <f t="shared" si="1"/>
        <v>1900</v>
      </c>
      <c r="E73" s="25">
        <f t="shared" si="2"/>
        <v>8</v>
      </c>
      <c r="F73" s="27">
        <f t="shared" si="3"/>
        <v>5</v>
      </c>
      <c r="G73" s="4">
        <f t="shared" si="0"/>
        <v>1913</v>
      </c>
    </row>
    <row r="74" spans="3:7" ht="12.75">
      <c r="C74" s="4"/>
      <c r="D74" s="4"/>
      <c r="E74" s="4"/>
      <c r="F74" s="4"/>
      <c r="G74" s="4"/>
    </row>
    <row r="75" spans="3:7" ht="12.75">
      <c r="C75" s="4"/>
      <c r="D75" s="4"/>
      <c r="E75" s="4"/>
      <c r="F75" s="4"/>
      <c r="G75" s="4"/>
    </row>
    <row r="76" spans="3:7" ht="12.75">
      <c r="C76" s="4"/>
      <c r="D76" s="4"/>
      <c r="E76" s="4"/>
      <c r="F76" s="4"/>
      <c r="G76" s="4"/>
    </row>
    <row r="77" spans="3:7" ht="12.75">
      <c r="C77" s="4"/>
      <c r="D77" s="4"/>
      <c r="E77" s="4"/>
      <c r="F77" s="4"/>
      <c r="G77" s="4"/>
    </row>
    <row r="78" spans="3:7" ht="12.75">
      <c r="C78" s="4"/>
      <c r="D78" s="4"/>
      <c r="E78" s="4"/>
      <c r="F78" s="4"/>
      <c r="G78" s="4"/>
    </row>
    <row r="79" spans="3:7" ht="12.75">
      <c r="C79" s="4"/>
      <c r="D79" s="4"/>
      <c r="E79" s="4"/>
      <c r="F79" s="4"/>
      <c r="G79" s="4"/>
    </row>
    <row r="80" spans="3:7" ht="12.75">
      <c r="C80" s="4"/>
      <c r="D80" s="4"/>
      <c r="E80" s="4"/>
      <c r="F80" s="4"/>
      <c r="G80" s="4"/>
    </row>
    <row r="81" spans="3:7" ht="12.75">
      <c r="C81" s="4"/>
      <c r="D81" s="4"/>
      <c r="E81" s="4"/>
      <c r="F81" s="4"/>
      <c r="G81" s="4"/>
    </row>
    <row r="82" spans="3:7" ht="12.75">
      <c r="C82" s="4"/>
      <c r="D82" s="4"/>
      <c r="E82" s="4"/>
      <c r="F82" s="4"/>
      <c r="G82" s="4"/>
    </row>
    <row r="83" spans="3:7" ht="12.75">
      <c r="C83" s="4"/>
      <c r="D83" s="4"/>
      <c r="E83" s="4"/>
      <c r="F83" s="4"/>
      <c r="G83" s="4"/>
    </row>
    <row r="84" spans="3:7" ht="12.75">
      <c r="C84" s="4"/>
      <c r="D84" s="4"/>
      <c r="E84" s="4"/>
      <c r="F84" s="4"/>
      <c r="G84" s="4"/>
    </row>
    <row r="85" spans="3:7" ht="12.75">
      <c r="C85" s="4"/>
      <c r="D85" s="4"/>
      <c r="E85" s="4"/>
      <c r="F85" s="4"/>
      <c r="G85" s="4"/>
    </row>
    <row r="86" spans="3:7" ht="12.75">
      <c r="C86" s="4"/>
      <c r="D86" s="4"/>
      <c r="E86" s="4"/>
      <c r="F86" s="4"/>
      <c r="G86" s="4"/>
    </row>
    <row r="87" spans="3:7" ht="12.75">
      <c r="C87" s="4"/>
      <c r="D87" s="4"/>
      <c r="E87" s="4"/>
      <c r="F87" s="4"/>
      <c r="G87" s="4"/>
    </row>
    <row r="88" spans="3:7" ht="12.75">
      <c r="C88" s="4"/>
      <c r="D88" s="4"/>
      <c r="E88" s="4"/>
      <c r="F88" s="4"/>
      <c r="G88" s="4"/>
    </row>
    <row r="89" spans="3:7" ht="12.75">
      <c r="C89" s="4"/>
      <c r="D89" s="4"/>
      <c r="E89" s="4"/>
      <c r="F89" s="4"/>
      <c r="G89" s="4"/>
    </row>
    <row r="90" spans="3:7" ht="12.75">
      <c r="C90" s="4"/>
      <c r="D90" s="4"/>
      <c r="E90" s="4"/>
      <c r="F90" s="4"/>
      <c r="G90" s="4"/>
    </row>
    <row r="91" spans="3:7" ht="12.75">
      <c r="C91" s="4"/>
      <c r="D91" s="4"/>
      <c r="E91" s="4"/>
      <c r="F91" s="4"/>
      <c r="G91" s="4"/>
    </row>
    <row r="92" spans="3:7" ht="12.75">
      <c r="C92" s="4"/>
      <c r="D92" s="4"/>
      <c r="E92" s="4"/>
      <c r="F92" s="4"/>
      <c r="G92" s="4"/>
    </row>
    <row r="93" spans="3:7" ht="12.75">
      <c r="C93" s="4"/>
      <c r="D93" s="4"/>
      <c r="E93" s="4"/>
      <c r="F93" s="4"/>
      <c r="G93" s="4"/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71"/>
  <sheetViews>
    <sheetView workbookViewId="0" topLeftCell="A57">
      <selection activeCell="B77" sqref="B77"/>
    </sheetView>
  </sheetViews>
  <sheetFormatPr defaultColWidth="11.421875" defaultRowHeight="12.75"/>
  <cols>
    <col min="2" max="2" width="15.8515625" style="0" customWidth="1"/>
    <col min="5" max="5" width="12.28125" style="0" bestFit="1" customWidth="1"/>
  </cols>
  <sheetData>
    <row r="1" ht="12.75">
      <c r="B1" t="s">
        <v>49</v>
      </c>
    </row>
    <row r="3" ht="12.75">
      <c r="B3" t="s">
        <v>1</v>
      </c>
    </row>
    <row r="5" spans="2:4" ht="12.75">
      <c r="B5" s="1" t="s">
        <v>28</v>
      </c>
      <c r="C5" s="2">
        <v>50000</v>
      </c>
      <c r="D5" t="s">
        <v>43</v>
      </c>
    </row>
    <row r="6" spans="2:5" ht="12.75">
      <c r="B6" s="1" t="s">
        <v>29</v>
      </c>
      <c r="C6" s="2">
        <v>60</v>
      </c>
      <c r="D6" t="s">
        <v>44</v>
      </c>
      <c r="E6" s="29">
        <f>PMT(C8,C6,C5)*-1</f>
        <v>1465.8569442750913</v>
      </c>
    </row>
    <row r="7" spans="2:3" ht="12.75">
      <c r="B7" s="1" t="s">
        <v>41</v>
      </c>
      <c r="C7" s="9">
        <v>0.28</v>
      </c>
    </row>
    <row r="8" spans="2:3" ht="12.75">
      <c r="B8" s="1" t="s">
        <v>42</v>
      </c>
      <c r="C8" s="9">
        <f>(1+C7)^(1/12)-1</f>
        <v>0.020784728489500193</v>
      </c>
    </row>
    <row r="10" spans="3:7" ht="13.5" thickBot="1">
      <c r="C10" s="6" t="s">
        <v>45</v>
      </c>
      <c r="D10" s="6" t="s">
        <v>32</v>
      </c>
      <c r="E10" s="6" t="s">
        <v>46</v>
      </c>
      <c r="F10" s="6" t="s">
        <v>47</v>
      </c>
      <c r="G10" s="6" t="s">
        <v>48</v>
      </c>
    </row>
    <row r="11" spans="3:7" ht="13.5" thickTop="1">
      <c r="C11" s="30">
        <v>0</v>
      </c>
      <c r="D11" s="5"/>
      <c r="E11" s="5"/>
      <c r="F11" s="5"/>
      <c r="G11" s="5">
        <f>C5</f>
        <v>50000</v>
      </c>
    </row>
    <row r="12" spans="3:7" ht="12.75">
      <c r="C12" s="30">
        <v>1</v>
      </c>
      <c r="D12" s="5">
        <f>$E$6</f>
        <v>1465.8569442750913</v>
      </c>
      <c r="E12" s="5">
        <f>G11*$C$8</f>
        <v>1039.2364244750097</v>
      </c>
      <c r="F12" s="5">
        <f>D12-E12</f>
        <v>426.62051980008164</v>
      </c>
      <c r="G12" s="5">
        <f>G11-F12</f>
        <v>49573.37948019992</v>
      </c>
    </row>
    <row r="13" spans="3:7" ht="12.75">
      <c r="C13" s="30">
        <v>2</v>
      </c>
      <c r="D13" s="5">
        <f aca="true" t="shared" si="0" ref="D13:D71">$E$6</f>
        <v>1465.8569442750913</v>
      </c>
      <c r="E13" s="5">
        <f aca="true" t="shared" si="1" ref="E13:E71">G12*$C$8</f>
        <v>1030.3692328029156</v>
      </c>
      <c r="F13" s="5">
        <f aca="true" t="shared" si="2" ref="F13:F71">D13-E13</f>
        <v>435.48771147217576</v>
      </c>
      <c r="G13" s="5">
        <f aca="true" t="shared" si="3" ref="G13:G71">G12-F13</f>
        <v>49137.89176872774</v>
      </c>
    </row>
    <row r="14" spans="3:7" ht="12.75">
      <c r="C14" s="30">
        <v>3</v>
      </c>
      <c r="D14" s="5">
        <f t="shared" si="0"/>
        <v>1465.8569442750913</v>
      </c>
      <c r="E14" s="5">
        <f t="shared" si="1"/>
        <v>1021.3177389594525</v>
      </c>
      <c r="F14" s="5">
        <f t="shared" si="2"/>
        <v>444.5392053156388</v>
      </c>
      <c r="G14" s="5">
        <f t="shared" si="3"/>
        <v>48693.3525634121</v>
      </c>
    </row>
    <row r="15" spans="3:7" ht="12.75">
      <c r="C15" s="30">
        <v>4</v>
      </c>
      <c r="D15" s="5">
        <f t="shared" si="0"/>
        <v>1465.8569442750913</v>
      </c>
      <c r="E15" s="5">
        <f t="shared" si="1"/>
        <v>1012.0781122740287</v>
      </c>
      <c r="F15" s="5">
        <f t="shared" si="2"/>
        <v>453.7788320010626</v>
      </c>
      <c r="G15" s="5">
        <f t="shared" si="3"/>
        <v>48239.57373141104</v>
      </c>
    </row>
    <row r="16" spans="3:7" ht="12.75">
      <c r="C16" s="30">
        <v>5</v>
      </c>
      <c r="D16" s="5">
        <f t="shared" si="0"/>
        <v>1465.8569442750913</v>
      </c>
      <c r="E16" s="5">
        <f t="shared" si="1"/>
        <v>1002.6464424566041</v>
      </c>
      <c r="F16" s="5">
        <f t="shared" si="2"/>
        <v>463.2105018184873</v>
      </c>
      <c r="G16" s="5">
        <f t="shared" si="3"/>
        <v>47776.36322959255</v>
      </c>
    </row>
    <row r="17" spans="3:7" ht="12.75">
      <c r="C17" s="30">
        <v>6</v>
      </c>
      <c r="D17" s="5">
        <f t="shared" si="0"/>
        <v>1465.8569442750913</v>
      </c>
      <c r="E17" s="5">
        <f t="shared" si="1"/>
        <v>993.0187379428216</v>
      </c>
      <c r="F17" s="5">
        <f t="shared" si="2"/>
        <v>472.8382063322697</v>
      </c>
      <c r="G17" s="5">
        <f t="shared" si="3"/>
        <v>47303.52502326028</v>
      </c>
    </row>
    <row r="18" spans="3:7" ht="12.75">
      <c r="C18" s="30">
        <v>7</v>
      </c>
      <c r="D18" s="5">
        <f t="shared" si="0"/>
        <v>1465.8569442750913</v>
      </c>
      <c r="E18" s="5">
        <f t="shared" si="1"/>
        <v>983.1909242047432</v>
      </c>
      <c r="F18" s="5">
        <f t="shared" si="2"/>
        <v>482.66602007034817</v>
      </c>
      <c r="G18" s="5">
        <f t="shared" si="3"/>
        <v>46820.85900318993</v>
      </c>
    </row>
    <row r="19" spans="3:7" ht="12.75">
      <c r="C19" s="30">
        <v>8</v>
      </c>
      <c r="D19" s="5">
        <f t="shared" si="0"/>
        <v>1465.8569442750913</v>
      </c>
      <c r="E19" s="5">
        <f t="shared" si="1"/>
        <v>973.1588420264733</v>
      </c>
      <c r="F19" s="5">
        <f t="shared" si="2"/>
        <v>492.69810224861806</v>
      </c>
      <c r="G19" s="5">
        <f t="shared" si="3"/>
        <v>46328.16090094131</v>
      </c>
    </row>
    <row r="20" spans="3:7" ht="12.75">
      <c r="C20" s="30">
        <v>9</v>
      </c>
      <c r="D20" s="5">
        <f t="shared" si="0"/>
        <v>1465.8569442750913</v>
      </c>
      <c r="E20" s="5">
        <f t="shared" si="1"/>
        <v>962.9182457439437</v>
      </c>
      <c r="F20" s="5">
        <f t="shared" si="2"/>
        <v>502.9386985311477</v>
      </c>
      <c r="G20" s="5">
        <f t="shared" si="3"/>
        <v>45825.22220241016</v>
      </c>
    </row>
    <row r="21" spans="3:7" ht="12.75">
      <c r="C21" s="30">
        <v>10</v>
      </c>
      <c r="D21" s="5">
        <f t="shared" si="0"/>
        <v>1465.8569442750913</v>
      </c>
      <c r="E21" s="5">
        <f t="shared" si="1"/>
        <v>952.4648014481112</v>
      </c>
      <c r="F21" s="5">
        <f t="shared" si="2"/>
        <v>513.3921428269801</v>
      </c>
      <c r="G21" s="5">
        <f t="shared" si="3"/>
        <v>45311.830059583175</v>
      </c>
    </row>
    <row r="22" spans="3:7" ht="12.75">
      <c r="C22" s="30">
        <v>11</v>
      </c>
      <c r="D22" s="5">
        <f t="shared" si="0"/>
        <v>1465.8569442750913</v>
      </c>
      <c r="E22" s="5">
        <f t="shared" si="1"/>
        <v>941.7940851508097</v>
      </c>
      <c r="F22" s="5">
        <f t="shared" si="2"/>
        <v>524.0628591242817</v>
      </c>
      <c r="G22" s="5">
        <f t="shared" si="3"/>
        <v>44787.7672004589</v>
      </c>
    </row>
    <row r="23" spans="3:7" ht="12.75">
      <c r="C23" s="30">
        <v>12</v>
      </c>
      <c r="D23" s="5">
        <f t="shared" si="0"/>
        <v>1465.8569442750913</v>
      </c>
      <c r="E23" s="5">
        <f t="shared" si="1"/>
        <v>930.9015809124803</v>
      </c>
      <c r="F23" s="5">
        <f t="shared" si="2"/>
        <v>534.955363362611</v>
      </c>
      <c r="G23" s="5">
        <f t="shared" si="3"/>
        <v>44252.811837096284</v>
      </c>
    </row>
    <row r="24" spans="3:7" ht="12.75">
      <c r="C24" s="30">
        <v>13</v>
      </c>
      <c r="D24" s="5">
        <f t="shared" si="0"/>
        <v>1465.8569442750913</v>
      </c>
      <c r="E24" s="5">
        <f t="shared" si="1"/>
        <v>919.7826789309864</v>
      </c>
      <c r="F24" s="5">
        <f t="shared" si="2"/>
        <v>546.0742653441049</v>
      </c>
      <c r="G24" s="5">
        <f t="shared" si="3"/>
        <v>43706.73757175218</v>
      </c>
    </row>
    <row r="25" spans="3:7" ht="12.75">
      <c r="C25" s="30">
        <v>14</v>
      </c>
      <c r="D25" s="5">
        <f t="shared" si="0"/>
        <v>1465.8569442750913</v>
      </c>
      <c r="E25" s="5">
        <f t="shared" si="1"/>
        <v>908.432673590706</v>
      </c>
      <c r="F25" s="5">
        <f t="shared" si="2"/>
        <v>557.4242706843853</v>
      </c>
      <c r="G25" s="5">
        <f t="shared" si="3"/>
        <v>43149.31330106779</v>
      </c>
    </row>
    <row r="26" spans="3:7" ht="12.75">
      <c r="C26" s="30">
        <v>15</v>
      </c>
      <c r="D26" s="5">
        <f t="shared" si="0"/>
        <v>1465.8569442750913</v>
      </c>
      <c r="E26" s="5">
        <f t="shared" si="1"/>
        <v>896.8467614710734</v>
      </c>
      <c r="F26" s="5">
        <f t="shared" si="2"/>
        <v>569.010182804018</v>
      </c>
      <c r="G26" s="5">
        <f t="shared" si="3"/>
        <v>42580.30311826377</v>
      </c>
    </row>
    <row r="27" spans="3:7" ht="12.75">
      <c r="C27" s="30">
        <v>16</v>
      </c>
      <c r="D27" s="5">
        <f t="shared" si="0"/>
        <v>1465.8569442750913</v>
      </c>
      <c r="E27" s="5">
        <f t="shared" si="1"/>
        <v>885.0200393137309</v>
      </c>
      <c r="F27" s="5">
        <f t="shared" si="2"/>
        <v>580.8369049613605</v>
      </c>
      <c r="G27" s="5">
        <f t="shared" si="3"/>
        <v>41999.46621330241</v>
      </c>
    </row>
    <row r="28" spans="3:7" ht="12.75">
      <c r="C28" s="30">
        <v>17</v>
      </c>
      <c r="D28" s="5">
        <f t="shared" si="0"/>
        <v>1465.8569442750913</v>
      </c>
      <c r="E28" s="5">
        <f t="shared" si="1"/>
        <v>872.9475019474274</v>
      </c>
      <c r="F28" s="5">
        <f t="shared" si="2"/>
        <v>592.9094423276639</v>
      </c>
      <c r="G28" s="5">
        <f t="shared" si="3"/>
        <v>41406.55677097475</v>
      </c>
    </row>
    <row r="29" spans="3:7" ht="12.75">
      <c r="C29" s="30">
        <v>18</v>
      </c>
      <c r="D29" s="5">
        <f t="shared" si="0"/>
        <v>1465.8569442750913</v>
      </c>
      <c r="E29" s="5">
        <f t="shared" si="1"/>
        <v>860.624040169786</v>
      </c>
      <c r="F29" s="5">
        <f t="shared" si="2"/>
        <v>605.2329041053054</v>
      </c>
      <c r="G29" s="5">
        <f t="shared" si="3"/>
        <v>40801.32386686944</v>
      </c>
    </row>
    <row r="30" spans="3:7" ht="12.75">
      <c r="C30" s="30">
        <v>19</v>
      </c>
      <c r="D30" s="5">
        <f t="shared" si="0"/>
        <v>1465.8569442750913</v>
      </c>
      <c r="E30" s="5">
        <f t="shared" si="1"/>
        <v>848.0444385850454</v>
      </c>
      <c r="F30" s="5">
        <f t="shared" si="2"/>
        <v>617.8125056900459</v>
      </c>
      <c r="G30" s="5">
        <f t="shared" si="3"/>
        <v>40183.51136117939</v>
      </c>
    </row>
    <row r="31" spans="3:7" ht="12.75">
      <c r="C31" s="30">
        <v>20</v>
      </c>
      <c r="D31" s="5">
        <f t="shared" si="0"/>
        <v>1465.8569442750913</v>
      </c>
      <c r="E31" s="5">
        <f t="shared" si="1"/>
        <v>835.20337339686</v>
      </c>
      <c r="F31" s="5">
        <f t="shared" si="2"/>
        <v>630.6535708782313</v>
      </c>
      <c r="G31" s="5">
        <f t="shared" si="3"/>
        <v>39552.85779030116</v>
      </c>
    </row>
    <row r="32" spans="3:7" ht="12.75">
      <c r="C32" s="30">
        <v>21</v>
      </c>
      <c r="D32" s="5">
        <f t="shared" si="0"/>
        <v>1465.8569442750913</v>
      </c>
      <c r="E32" s="5">
        <f t="shared" si="1"/>
        <v>822.0954101552222</v>
      </c>
      <c r="F32" s="5">
        <f t="shared" si="2"/>
        <v>643.7615341198691</v>
      </c>
      <c r="G32" s="5">
        <f t="shared" si="3"/>
        <v>38909.09625618129</v>
      </c>
    </row>
    <row r="33" spans="3:7" ht="12.75">
      <c r="C33" s="30">
        <v>22</v>
      </c>
      <c r="D33" s="5">
        <f t="shared" si="0"/>
        <v>1465.8569442750913</v>
      </c>
      <c r="E33" s="5">
        <f t="shared" si="1"/>
        <v>808.7150014565566</v>
      </c>
      <c r="F33" s="5">
        <f t="shared" si="2"/>
        <v>657.1419428185347</v>
      </c>
      <c r="G33" s="5">
        <f t="shared" si="3"/>
        <v>38251.95431336276</v>
      </c>
    </row>
    <row r="34" spans="3:7" ht="12.75">
      <c r="C34" s="30">
        <v>23</v>
      </c>
      <c r="D34" s="5">
        <f t="shared" si="0"/>
        <v>1465.8569442750913</v>
      </c>
      <c r="E34" s="5">
        <f t="shared" si="1"/>
        <v>795.0564845960107</v>
      </c>
      <c r="F34" s="5">
        <f t="shared" si="2"/>
        <v>670.8004596790806</v>
      </c>
      <c r="G34" s="5">
        <f t="shared" si="3"/>
        <v>37581.15385368368</v>
      </c>
    </row>
    <row r="35" spans="3:7" ht="12.75">
      <c r="C35" s="30">
        <v>24</v>
      </c>
      <c r="D35" s="5">
        <f t="shared" si="0"/>
        <v>1465.8569442750913</v>
      </c>
      <c r="E35" s="5">
        <f t="shared" si="1"/>
        <v>781.1140791709491</v>
      </c>
      <c r="F35" s="5">
        <f t="shared" si="2"/>
        <v>684.7428651041422</v>
      </c>
      <c r="G35" s="5">
        <f t="shared" si="3"/>
        <v>36896.41098857954</v>
      </c>
    </row>
    <row r="36" spans="3:7" ht="12.75">
      <c r="C36" s="30">
        <v>25</v>
      </c>
      <c r="D36" s="5">
        <f t="shared" si="0"/>
        <v>1465.8569442750913</v>
      </c>
      <c r="E36" s="5">
        <f t="shared" si="1"/>
        <v>766.8818846346371</v>
      </c>
      <c r="F36" s="5">
        <f t="shared" si="2"/>
        <v>698.9750596404542</v>
      </c>
      <c r="G36" s="5">
        <f t="shared" si="3"/>
        <v>36197.435928939085</v>
      </c>
    </row>
    <row r="37" spans="3:7" ht="12.75">
      <c r="C37" s="30">
        <v>26</v>
      </c>
      <c r="D37" s="5">
        <f t="shared" si="0"/>
        <v>1465.8569442750913</v>
      </c>
      <c r="E37" s="5">
        <f t="shared" si="1"/>
        <v>752.3538777990781</v>
      </c>
      <c r="F37" s="5">
        <f t="shared" si="2"/>
        <v>713.5030664760133</v>
      </c>
      <c r="G37" s="5">
        <f t="shared" si="3"/>
        <v>35483.93286246307</v>
      </c>
    </row>
    <row r="38" spans="3:7" ht="12.75">
      <c r="C38" s="30">
        <v>27</v>
      </c>
      <c r="D38" s="5">
        <f t="shared" si="0"/>
        <v>1465.8569442750913</v>
      </c>
      <c r="E38" s="5">
        <f t="shared" si="1"/>
        <v>737.5239102859483</v>
      </c>
      <c r="F38" s="5">
        <f t="shared" si="2"/>
        <v>728.333033989143</v>
      </c>
      <c r="G38" s="5">
        <f t="shared" si="3"/>
        <v>34755.59982847393</v>
      </c>
    </row>
    <row r="39" spans="3:7" ht="12.75">
      <c r="C39" s="30">
        <v>28</v>
      </c>
      <c r="D39" s="5">
        <f t="shared" si="0"/>
        <v>1465.8569442750913</v>
      </c>
      <c r="E39" s="5">
        <f t="shared" si="1"/>
        <v>722.3857059245502</v>
      </c>
      <c r="F39" s="5">
        <f t="shared" si="2"/>
        <v>743.4712383505412</v>
      </c>
      <c r="G39" s="5">
        <f t="shared" si="3"/>
        <v>34012.12859012339</v>
      </c>
    </row>
    <row r="40" spans="3:7" ht="12.75">
      <c r="C40" s="30">
        <v>29</v>
      </c>
      <c r="D40" s="5">
        <f t="shared" si="0"/>
        <v>1465.8569442750913</v>
      </c>
      <c r="E40" s="5">
        <f t="shared" si="1"/>
        <v>706.9328580956817</v>
      </c>
      <c r="F40" s="5">
        <f t="shared" si="2"/>
        <v>758.9240861794096</v>
      </c>
      <c r="G40" s="5">
        <f t="shared" si="3"/>
        <v>33253.20450394398</v>
      </c>
    </row>
    <row r="41" spans="3:7" ht="12.75">
      <c r="C41" s="30">
        <v>30</v>
      </c>
      <c r="D41" s="5">
        <f t="shared" si="0"/>
        <v>1465.8569442750913</v>
      </c>
      <c r="E41" s="5">
        <f t="shared" si="1"/>
        <v>691.1588270203007</v>
      </c>
      <c r="F41" s="5">
        <f t="shared" si="2"/>
        <v>774.6981172547906</v>
      </c>
      <c r="G41" s="5">
        <f t="shared" si="3"/>
        <v>32478.506386689194</v>
      </c>
    </row>
    <row r="42" spans="3:7" ht="12.75">
      <c r="C42" s="30">
        <v>31</v>
      </c>
      <c r="D42" s="5">
        <f t="shared" si="0"/>
        <v>1465.8569442750913</v>
      </c>
      <c r="E42" s="5">
        <f t="shared" si="1"/>
        <v>675.0569369918329</v>
      </c>
      <c r="F42" s="5">
        <f t="shared" si="2"/>
        <v>790.8000072832584</v>
      </c>
      <c r="G42" s="5">
        <f t="shared" si="3"/>
        <v>31687.706379405936</v>
      </c>
    </row>
    <row r="43" spans="3:7" ht="12.75">
      <c r="C43" s="30">
        <v>32</v>
      </c>
      <c r="D43" s="5">
        <f t="shared" si="0"/>
        <v>1465.8569442750913</v>
      </c>
      <c r="E43" s="5">
        <f t="shared" si="1"/>
        <v>658.6203735509556</v>
      </c>
      <c r="F43" s="5">
        <f t="shared" si="2"/>
        <v>807.2365707241357</v>
      </c>
      <c r="G43" s="5">
        <f t="shared" si="3"/>
        <v>30880.4698086818</v>
      </c>
    </row>
    <row r="44" spans="3:7" ht="12.75">
      <c r="C44" s="30">
        <v>33</v>
      </c>
      <c r="D44" s="5">
        <f t="shared" si="0"/>
        <v>1465.8569442750913</v>
      </c>
      <c r="E44" s="5">
        <f t="shared" si="1"/>
        <v>641.8421806016592</v>
      </c>
      <c r="F44" s="5">
        <f t="shared" si="2"/>
        <v>824.0147636734322</v>
      </c>
      <c r="G44" s="5">
        <f t="shared" si="3"/>
        <v>30056.455045008366</v>
      </c>
    </row>
    <row r="45" spans="3:7" ht="12.75">
      <c r="C45" s="30">
        <v>34</v>
      </c>
      <c r="D45" s="5">
        <f t="shared" si="0"/>
        <v>1465.8569442750913</v>
      </c>
      <c r="E45" s="5">
        <f t="shared" si="1"/>
        <v>624.7152574673672</v>
      </c>
      <c r="F45" s="5">
        <f t="shared" si="2"/>
        <v>841.1416868077241</v>
      </c>
      <c r="G45" s="5">
        <f t="shared" si="3"/>
        <v>29215.31335820064</v>
      </c>
    </row>
    <row r="46" spans="3:7" ht="12.75">
      <c r="C46" s="30">
        <v>35</v>
      </c>
      <c r="D46" s="5">
        <f t="shared" si="0"/>
        <v>1465.8569442750913</v>
      </c>
      <c r="E46" s="5">
        <f t="shared" si="1"/>
        <v>607.2323558858684</v>
      </c>
      <c r="F46" s="5">
        <f t="shared" si="2"/>
        <v>858.6245883892229</v>
      </c>
      <c r="G46" s="5">
        <f t="shared" si="3"/>
        <v>28356.68876981142</v>
      </c>
    </row>
    <row r="47" spans="3:7" ht="12.75">
      <c r="C47" s="30">
        <v>36</v>
      </c>
      <c r="D47" s="5">
        <f t="shared" si="0"/>
        <v>1465.8569442750913</v>
      </c>
      <c r="E47" s="5">
        <f t="shared" si="1"/>
        <v>589.3860769417896</v>
      </c>
      <c r="F47" s="5">
        <f t="shared" si="2"/>
        <v>876.4708673333017</v>
      </c>
      <c r="G47" s="5">
        <f t="shared" si="3"/>
        <v>27480.217902478118</v>
      </c>
    </row>
    <row r="48" spans="3:7" ht="12.75">
      <c r="C48" s="30">
        <v>37</v>
      </c>
      <c r="D48" s="5">
        <f t="shared" si="0"/>
        <v>1465.8569442750913</v>
      </c>
      <c r="E48" s="5">
        <f t="shared" si="1"/>
        <v>571.1688679353101</v>
      </c>
      <c r="F48" s="5">
        <f t="shared" si="2"/>
        <v>894.6880763397812</v>
      </c>
      <c r="G48" s="5">
        <f t="shared" si="3"/>
        <v>26585.529826138336</v>
      </c>
    </row>
    <row r="49" spans="3:7" ht="12.75">
      <c r="C49" s="30">
        <v>38</v>
      </c>
      <c r="D49" s="5">
        <f t="shared" si="0"/>
        <v>1465.8569442750913</v>
      </c>
      <c r="E49" s="5">
        <f t="shared" si="1"/>
        <v>552.5730191857946</v>
      </c>
      <c r="F49" s="5">
        <f t="shared" si="2"/>
        <v>913.2839250892968</v>
      </c>
      <c r="G49" s="5">
        <f t="shared" si="3"/>
        <v>25672.24590104904</v>
      </c>
    </row>
    <row r="50" spans="3:7" ht="12.75">
      <c r="C50" s="30">
        <v>39</v>
      </c>
      <c r="D50" s="5">
        <f t="shared" si="0"/>
        <v>1465.8569442750913</v>
      </c>
      <c r="E50" s="5">
        <f t="shared" si="1"/>
        <v>533.5906607689885</v>
      </c>
      <c r="F50" s="5">
        <f t="shared" si="2"/>
        <v>932.2662835061028</v>
      </c>
      <c r="G50" s="5">
        <f t="shared" si="3"/>
        <v>24739.979617542936</v>
      </c>
    </row>
    <row r="51" spans="3:7" ht="12.75">
      <c r="C51" s="30">
        <v>40</v>
      </c>
      <c r="D51" s="5">
        <f t="shared" si="0"/>
        <v>1465.8569442750913</v>
      </c>
      <c r="E51" s="5">
        <f t="shared" si="1"/>
        <v>514.2137591863988</v>
      </c>
      <c r="F51" s="5">
        <f t="shared" si="2"/>
        <v>951.6431850886926</v>
      </c>
      <c r="G51" s="5">
        <f t="shared" si="3"/>
        <v>23788.336432454245</v>
      </c>
    </row>
    <row r="52" spans="3:7" ht="12.75">
      <c r="C52" s="30">
        <v>41</v>
      </c>
      <c r="D52" s="5">
        <f t="shared" si="0"/>
        <v>1465.8569442750913</v>
      </c>
      <c r="E52" s="5">
        <f t="shared" si="1"/>
        <v>494.4341139654471</v>
      </c>
      <c r="F52" s="5">
        <f t="shared" si="2"/>
        <v>971.4228303096443</v>
      </c>
      <c r="G52" s="5">
        <f t="shared" si="3"/>
        <v>22816.913602144603</v>
      </c>
    </row>
    <row r="53" spans="3:7" ht="12.75">
      <c r="C53" s="30">
        <v>42</v>
      </c>
      <c r="D53" s="5">
        <f t="shared" si="0"/>
        <v>1465.8569442750913</v>
      </c>
      <c r="E53" s="5">
        <f t="shared" si="1"/>
        <v>474.2433541889594</v>
      </c>
      <c r="F53" s="5">
        <f t="shared" si="2"/>
        <v>991.6135900861319</v>
      </c>
      <c r="G53" s="5">
        <f t="shared" si="3"/>
        <v>21825.30001205847</v>
      </c>
    </row>
    <row r="54" spans="3:7" ht="12.75">
      <c r="C54" s="30">
        <v>43</v>
      </c>
      <c r="D54" s="5">
        <f t="shared" si="0"/>
        <v>1465.8569442750913</v>
      </c>
      <c r="E54" s="5">
        <f t="shared" si="1"/>
        <v>453.63293495252054</v>
      </c>
      <c r="F54" s="5">
        <f t="shared" si="2"/>
        <v>1012.2240093225707</v>
      </c>
      <c r="G54" s="5">
        <f t="shared" si="3"/>
        <v>20813.0760027359</v>
      </c>
    </row>
    <row r="55" spans="3:7" ht="12.75">
      <c r="C55" s="30">
        <v>44</v>
      </c>
      <c r="D55" s="5">
        <f t="shared" si="0"/>
        <v>1465.8569442750913</v>
      </c>
      <c r="E55" s="5">
        <f t="shared" si="1"/>
        <v>432.59413374819763</v>
      </c>
      <c r="F55" s="5">
        <f t="shared" si="2"/>
        <v>1033.2628105268936</v>
      </c>
      <c r="G55" s="5">
        <f t="shared" si="3"/>
        <v>19779.813192209007</v>
      </c>
    </row>
    <row r="56" spans="3:7" ht="12.75">
      <c r="C56" s="30">
        <v>45</v>
      </c>
      <c r="D56" s="5">
        <f t="shared" si="0"/>
        <v>1465.8569442750913</v>
      </c>
      <c r="E56" s="5">
        <f t="shared" si="1"/>
        <v>411.1180467730983</v>
      </c>
      <c r="F56" s="5">
        <f t="shared" si="2"/>
        <v>1054.738897501993</v>
      </c>
      <c r="G56" s="5">
        <f t="shared" si="3"/>
        <v>18725.074294707014</v>
      </c>
    </row>
    <row r="57" spans="3:7" ht="12.75">
      <c r="C57" s="30">
        <v>46</v>
      </c>
      <c r="D57" s="5">
        <f t="shared" si="0"/>
        <v>1465.8569442750913</v>
      </c>
      <c r="E57" s="5">
        <f t="shared" si="1"/>
        <v>389.1955851612046</v>
      </c>
      <c r="F57" s="5">
        <f t="shared" si="2"/>
        <v>1076.6613591138866</v>
      </c>
      <c r="G57" s="5">
        <f t="shared" si="3"/>
        <v>17648.41293559313</v>
      </c>
    </row>
    <row r="58" spans="3:7" ht="12.75">
      <c r="C58" s="30">
        <v>47</v>
      </c>
      <c r="D58" s="5">
        <f t="shared" si="0"/>
        <v>1465.8569442750913</v>
      </c>
      <c r="E58" s="5">
        <f t="shared" si="1"/>
        <v>366.81747113688624</v>
      </c>
      <c r="F58" s="5">
        <f t="shared" si="2"/>
        <v>1099.039473138205</v>
      </c>
      <c r="G58" s="5">
        <f t="shared" si="3"/>
        <v>16549.373462454925</v>
      </c>
    </row>
    <row r="59" spans="3:7" ht="12.75">
      <c r="C59" s="30">
        <v>48</v>
      </c>
      <c r="D59" s="5">
        <f t="shared" si="0"/>
        <v>1465.8569442750913</v>
      </c>
      <c r="E59" s="5">
        <f t="shared" si="1"/>
        <v>343.9742340884653</v>
      </c>
      <c r="F59" s="5">
        <f t="shared" si="2"/>
        <v>1121.882710186626</v>
      </c>
      <c r="G59" s="5">
        <f t="shared" si="3"/>
        <v>15427.490752268299</v>
      </c>
    </row>
    <row r="60" spans="3:7" ht="12.75">
      <c r="C60" s="30">
        <v>49</v>
      </c>
      <c r="D60" s="5">
        <f t="shared" si="0"/>
        <v>1465.8569442750913</v>
      </c>
      <c r="E60" s="5">
        <f t="shared" si="1"/>
        <v>320.65620656017165</v>
      </c>
      <c r="F60" s="5">
        <f t="shared" si="2"/>
        <v>1145.2007377149198</v>
      </c>
      <c r="G60" s="5">
        <f t="shared" si="3"/>
        <v>14282.290014553379</v>
      </c>
    </row>
    <row r="61" spans="3:7" ht="12.75">
      <c r="C61" s="30">
        <v>50</v>
      </c>
      <c r="D61" s="5">
        <f t="shared" si="0"/>
        <v>1465.8569442750913</v>
      </c>
      <c r="E61" s="5">
        <f t="shared" si="1"/>
        <v>296.85352016079173</v>
      </c>
      <c r="F61" s="5">
        <f t="shared" si="2"/>
        <v>1169.0034241142996</v>
      </c>
      <c r="G61" s="5">
        <f t="shared" si="3"/>
        <v>13113.286590439078</v>
      </c>
    </row>
    <row r="62" spans="3:7" ht="12.75">
      <c r="C62" s="30">
        <v>51</v>
      </c>
      <c r="D62" s="5">
        <f t="shared" si="0"/>
        <v>1465.8569442750913</v>
      </c>
      <c r="E62" s="5">
        <f t="shared" si="1"/>
        <v>272.55610138727997</v>
      </c>
      <c r="F62" s="5">
        <f t="shared" si="2"/>
        <v>1193.3008428878113</v>
      </c>
      <c r="G62" s="5">
        <f t="shared" si="3"/>
        <v>11919.985747551267</v>
      </c>
    </row>
    <row r="63" spans="3:7" ht="12.75">
      <c r="C63" s="30">
        <v>52</v>
      </c>
      <c r="D63" s="5">
        <f t="shared" si="0"/>
        <v>1465.8569442750913</v>
      </c>
      <c r="E63" s="5">
        <f t="shared" si="1"/>
        <v>247.75366736156508</v>
      </c>
      <c r="F63" s="5">
        <f t="shared" si="2"/>
        <v>1218.1032769135263</v>
      </c>
      <c r="G63" s="5">
        <f t="shared" si="3"/>
        <v>10701.882470637742</v>
      </c>
    </row>
    <row r="64" spans="3:7" ht="12.75">
      <c r="C64" s="30">
        <v>53</v>
      </c>
      <c r="D64" s="5">
        <f t="shared" si="0"/>
        <v>1465.8569442750913</v>
      </c>
      <c r="E64" s="5">
        <f t="shared" si="1"/>
        <v>222.43572147874698</v>
      </c>
      <c r="F64" s="5">
        <f t="shared" si="2"/>
        <v>1243.4212227963444</v>
      </c>
      <c r="G64" s="5">
        <f t="shared" si="3"/>
        <v>9458.461247841398</v>
      </c>
    </row>
    <row r="65" spans="3:7" ht="12.75">
      <c r="C65" s="30">
        <v>54</v>
      </c>
      <c r="D65" s="5">
        <f t="shared" si="0"/>
        <v>1465.8569442750913</v>
      </c>
      <c r="E65" s="5">
        <f t="shared" si="1"/>
        <v>196.59154896484264</v>
      </c>
      <c r="F65" s="5">
        <f t="shared" si="2"/>
        <v>1269.2653953102488</v>
      </c>
      <c r="G65" s="5">
        <f t="shared" si="3"/>
        <v>8189.195852531149</v>
      </c>
    </row>
    <row r="66" spans="3:7" ht="12.75">
      <c r="C66" s="30">
        <v>55</v>
      </c>
      <c r="D66" s="5">
        <f t="shared" si="0"/>
        <v>1465.8569442750913</v>
      </c>
      <c r="E66" s="5">
        <f t="shared" si="1"/>
        <v>170.210212342201</v>
      </c>
      <c r="F66" s="5">
        <f t="shared" si="2"/>
        <v>1295.6467319328904</v>
      </c>
      <c r="G66" s="5">
        <f t="shared" si="3"/>
        <v>6893.549120598259</v>
      </c>
    </row>
    <row r="67" spans="3:7" ht="12.75">
      <c r="C67" s="30">
        <v>56</v>
      </c>
      <c r="D67" s="5">
        <f t="shared" si="0"/>
        <v>1465.8569442750913</v>
      </c>
      <c r="E67" s="5">
        <f t="shared" si="1"/>
        <v>143.28054680066762</v>
      </c>
      <c r="F67" s="5">
        <f t="shared" si="2"/>
        <v>1322.5763974744236</v>
      </c>
      <c r="G67" s="5">
        <f t="shared" si="3"/>
        <v>5570.972723123836</v>
      </c>
    </row>
    <row r="68" spans="3:7" ht="12.75">
      <c r="C68" s="30">
        <v>57</v>
      </c>
      <c r="D68" s="5">
        <f t="shared" si="0"/>
        <v>1465.8569442750913</v>
      </c>
      <c r="E68" s="5">
        <f t="shared" si="1"/>
        <v>115.79115547254045</v>
      </c>
      <c r="F68" s="5">
        <f t="shared" si="2"/>
        <v>1350.065788802551</v>
      </c>
      <c r="G68" s="5">
        <f t="shared" si="3"/>
        <v>4220.906934321285</v>
      </c>
    </row>
    <row r="69" spans="3:7" ht="12.75">
      <c r="C69" s="30">
        <v>58</v>
      </c>
      <c r="D69" s="5">
        <f t="shared" si="0"/>
        <v>1465.8569442750913</v>
      </c>
      <c r="E69" s="5">
        <f t="shared" si="1"/>
        <v>87.73040460931654</v>
      </c>
      <c r="F69" s="5">
        <f t="shared" si="2"/>
        <v>1378.1265396657748</v>
      </c>
      <c r="G69" s="5">
        <f t="shared" si="3"/>
        <v>2842.7803946555105</v>
      </c>
    </row>
    <row r="70" spans="3:7" ht="12.75">
      <c r="C70" s="30">
        <v>59</v>
      </c>
      <c r="D70" s="5">
        <f t="shared" si="0"/>
        <v>1465.8569442750913</v>
      </c>
      <c r="E70" s="5">
        <f t="shared" si="1"/>
        <v>59.08641865818899</v>
      </c>
      <c r="F70" s="5">
        <f t="shared" si="2"/>
        <v>1406.7705256169024</v>
      </c>
      <c r="G70" s="5">
        <f t="shared" si="3"/>
        <v>1436.009869038608</v>
      </c>
    </row>
    <row r="71" spans="3:7" ht="12.75">
      <c r="C71" s="30">
        <v>60</v>
      </c>
      <c r="D71" s="5">
        <f t="shared" si="0"/>
        <v>1465.8569442750913</v>
      </c>
      <c r="E71" s="5">
        <f t="shared" si="1"/>
        <v>29.8470752362102</v>
      </c>
      <c r="F71" s="5">
        <f t="shared" si="2"/>
        <v>1436.009869038881</v>
      </c>
      <c r="G71" s="5">
        <f t="shared" si="3"/>
        <v>-2.730757842073217E-10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G71"/>
  <sheetViews>
    <sheetView tabSelected="1" workbookViewId="0" topLeftCell="A55">
      <selection activeCell="E61" sqref="E61"/>
    </sheetView>
  </sheetViews>
  <sheetFormatPr defaultColWidth="11.421875" defaultRowHeight="12.75"/>
  <cols>
    <col min="2" max="2" width="15.8515625" style="0" customWidth="1"/>
    <col min="4" max="4" width="12.57421875" style="0" customWidth="1"/>
    <col min="5" max="5" width="12.28125" style="0" bestFit="1" customWidth="1"/>
  </cols>
  <sheetData>
    <row r="1" ht="12.75">
      <c r="B1" t="s">
        <v>50</v>
      </c>
    </row>
    <row r="3" ht="12.75">
      <c r="B3" t="s">
        <v>1</v>
      </c>
    </row>
    <row r="5" spans="2:4" ht="12.75">
      <c r="B5" s="1" t="s">
        <v>28</v>
      </c>
      <c r="C5" s="2">
        <v>50000</v>
      </c>
      <c r="D5" t="s">
        <v>43</v>
      </c>
    </row>
    <row r="6" spans="2:5" ht="12.75">
      <c r="B6" s="1" t="s">
        <v>29</v>
      </c>
      <c r="C6" s="2">
        <v>60</v>
      </c>
      <c r="D6" t="s">
        <v>51</v>
      </c>
      <c r="E6" s="31">
        <f>C5/60</f>
        <v>833.3333333333334</v>
      </c>
    </row>
    <row r="7" spans="2:3" ht="12.75">
      <c r="B7" s="1" t="s">
        <v>41</v>
      </c>
      <c r="C7" s="9">
        <v>0.28</v>
      </c>
    </row>
    <row r="8" spans="2:3" ht="12.75">
      <c r="B8" s="1" t="s">
        <v>42</v>
      </c>
      <c r="C8" s="9">
        <f>(1+C7)^(1/12)-1</f>
        <v>0.020784728489500193</v>
      </c>
    </row>
    <row r="10" spans="3:7" ht="13.5" thickBot="1">
      <c r="C10" s="6" t="s">
        <v>45</v>
      </c>
      <c r="D10" s="6" t="s">
        <v>32</v>
      </c>
      <c r="E10" s="6" t="s">
        <v>46</v>
      </c>
      <c r="F10" s="6" t="s">
        <v>47</v>
      </c>
      <c r="G10" s="6" t="s">
        <v>48</v>
      </c>
    </row>
    <row r="11" spans="3:7" ht="13.5" thickTop="1">
      <c r="C11" s="30">
        <v>0</v>
      </c>
      <c r="D11" s="5"/>
      <c r="E11" s="5"/>
      <c r="F11" s="5"/>
      <c r="G11" s="5">
        <f>C5</f>
        <v>50000</v>
      </c>
    </row>
    <row r="12" spans="3:7" ht="12.75">
      <c r="C12" s="30">
        <v>1</v>
      </c>
      <c r="D12" s="5">
        <f>F12+E12</f>
        <v>1872.5697578083432</v>
      </c>
      <c r="E12" s="5">
        <f>G11*$C$8</f>
        <v>1039.2364244750097</v>
      </c>
      <c r="F12" s="5">
        <f>$E$6</f>
        <v>833.3333333333334</v>
      </c>
      <c r="G12" s="5">
        <f>G11-F12</f>
        <v>49166.666666666664</v>
      </c>
    </row>
    <row r="13" spans="3:7" ht="12.75">
      <c r="C13" s="30">
        <v>2</v>
      </c>
      <c r="D13" s="5">
        <f aca="true" t="shared" si="0" ref="D13:D71">F13+E13</f>
        <v>1855.2491507337595</v>
      </c>
      <c r="E13" s="5">
        <f aca="true" t="shared" si="1" ref="E13:E71">G12*$C$8</f>
        <v>1021.9158174004261</v>
      </c>
      <c r="F13" s="5">
        <f aca="true" t="shared" si="2" ref="F13:F71">$E$6</f>
        <v>833.3333333333334</v>
      </c>
      <c r="G13" s="5">
        <f aca="true" t="shared" si="3" ref="G13:G71">G12-F13</f>
        <v>48333.33333333333</v>
      </c>
    </row>
    <row r="14" spans="3:7" ht="12.75">
      <c r="C14" s="30">
        <v>3</v>
      </c>
      <c r="D14" s="5">
        <f t="shared" si="0"/>
        <v>1837.9285436591758</v>
      </c>
      <c r="E14" s="5">
        <f t="shared" si="1"/>
        <v>1004.5952103258426</v>
      </c>
      <c r="F14" s="5">
        <f t="shared" si="2"/>
        <v>833.3333333333334</v>
      </c>
      <c r="G14" s="5">
        <f t="shared" si="3"/>
        <v>47499.99999999999</v>
      </c>
    </row>
    <row r="15" spans="3:7" ht="12.75">
      <c r="C15" s="30">
        <v>4</v>
      </c>
      <c r="D15" s="5">
        <f t="shared" si="0"/>
        <v>1820.6079365845924</v>
      </c>
      <c r="E15" s="5">
        <f t="shared" si="1"/>
        <v>987.274603251259</v>
      </c>
      <c r="F15" s="5">
        <f t="shared" si="2"/>
        <v>833.3333333333334</v>
      </c>
      <c r="G15" s="5">
        <f t="shared" si="3"/>
        <v>46666.66666666666</v>
      </c>
    </row>
    <row r="16" spans="3:7" ht="12.75">
      <c r="C16" s="30">
        <v>5</v>
      </c>
      <c r="D16" s="5">
        <f t="shared" si="0"/>
        <v>1803.287329510009</v>
      </c>
      <c r="E16" s="5">
        <f t="shared" si="1"/>
        <v>969.9539961766754</v>
      </c>
      <c r="F16" s="5">
        <f t="shared" si="2"/>
        <v>833.3333333333334</v>
      </c>
      <c r="G16" s="5">
        <f t="shared" si="3"/>
        <v>45833.33333333332</v>
      </c>
    </row>
    <row r="17" spans="3:7" ht="12.75">
      <c r="C17" s="30">
        <v>6</v>
      </c>
      <c r="D17" s="5">
        <f t="shared" si="0"/>
        <v>1785.9667224354253</v>
      </c>
      <c r="E17" s="5">
        <f t="shared" si="1"/>
        <v>952.6333891020919</v>
      </c>
      <c r="F17" s="5">
        <f t="shared" si="2"/>
        <v>833.3333333333334</v>
      </c>
      <c r="G17" s="5">
        <f t="shared" si="3"/>
        <v>44999.999999999985</v>
      </c>
    </row>
    <row r="18" spans="3:7" ht="12.75">
      <c r="C18" s="30">
        <v>7</v>
      </c>
      <c r="D18" s="5">
        <f t="shared" si="0"/>
        <v>1768.6461153608416</v>
      </c>
      <c r="E18" s="5">
        <f t="shared" si="1"/>
        <v>935.3127820275083</v>
      </c>
      <c r="F18" s="5">
        <f t="shared" si="2"/>
        <v>833.3333333333334</v>
      </c>
      <c r="G18" s="5">
        <f t="shared" si="3"/>
        <v>44166.66666666665</v>
      </c>
    </row>
    <row r="19" spans="3:7" ht="12.75">
      <c r="C19" s="30">
        <v>8</v>
      </c>
      <c r="D19" s="5">
        <f t="shared" si="0"/>
        <v>1751.3255082862584</v>
      </c>
      <c r="E19" s="5">
        <f t="shared" si="1"/>
        <v>917.9921749529249</v>
      </c>
      <c r="F19" s="5">
        <f t="shared" si="2"/>
        <v>833.3333333333334</v>
      </c>
      <c r="G19" s="5">
        <f t="shared" si="3"/>
        <v>43333.333333333314</v>
      </c>
    </row>
    <row r="20" spans="3:7" ht="12.75">
      <c r="C20" s="30">
        <v>9</v>
      </c>
      <c r="D20" s="5">
        <f t="shared" si="0"/>
        <v>1734.0049012116747</v>
      </c>
      <c r="E20" s="5">
        <f t="shared" si="1"/>
        <v>900.6715678783413</v>
      </c>
      <c r="F20" s="5">
        <f t="shared" si="2"/>
        <v>833.3333333333334</v>
      </c>
      <c r="G20" s="5">
        <f t="shared" si="3"/>
        <v>42499.99999999998</v>
      </c>
    </row>
    <row r="21" spans="3:7" ht="12.75">
      <c r="C21" s="30">
        <v>10</v>
      </c>
      <c r="D21" s="5">
        <f t="shared" si="0"/>
        <v>1716.684294137091</v>
      </c>
      <c r="E21" s="5">
        <f t="shared" si="1"/>
        <v>883.3509608037577</v>
      </c>
      <c r="F21" s="5">
        <f t="shared" si="2"/>
        <v>833.3333333333334</v>
      </c>
      <c r="G21" s="5">
        <f t="shared" si="3"/>
        <v>41666.66666666664</v>
      </c>
    </row>
    <row r="22" spans="3:7" ht="12.75">
      <c r="C22" s="30">
        <v>11</v>
      </c>
      <c r="D22" s="5">
        <f t="shared" si="0"/>
        <v>1699.3636870625076</v>
      </c>
      <c r="E22" s="5">
        <f t="shared" si="1"/>
        <v>866.0303537291742</v>
      </c>
      <c r="F22" s="5">
        <f t="shared" si="2"/>
        <v>833.3333333333334</v>
      </c>
      <c r="G22" s="5">
        <f t="shared" si="3"/>
        <v>40833.33333333331</v>
      </c>
    </row>
    <row r="23" spans="3:7" ht="12.75">
      <c r="C23" s="30">
        <v>12</v>
      </c>
      <c r="D23" s="5">
        <f t="shared" si="0"/>
        <v>1682.043079987924</v>
      </c>
      <c r="E23" s="5">
        <f t="shared" si="1"/>
        <v>848.7097466545906</v>
      </c>
      <c r="F23" s="5">
        <f t="shared" si="2"/>
        <v>833.3333333333334</v>
      </c>
      <c r="G23" s="5">
        <f t="shared" si="3"/>
        <v>39999.99999999997</v>
      </c>
    </row>
    <row r="24" spans="3:7" ht="12.75">
      <c r="C24" s="30">
        <v>13</v>
      </c>
      <c r="D24" s="5">
        <f t="shared" si="0"/>
        <v>1664.7224729133404</v>
      </c>
      <c r="E24" s="5">
        <f t="shared" si="1"/>
        <v>831.389139580007</v>
      </c>
      <c r="F24" s="5">
        <f t="shared" si="2"/>
        <v>833.3333333333334</v>
      </c>
      <c r="G24" s="5">
        <f t="shared" si="3"/>
        <v>39166.666666666635</v>
      </c>
    </row>
    <row r="25" spans="3:7" ht="12.75">
      <c r="C25" s="30">
        <v>14</v>
      </c>
      <c r="D25" s="5">
        <f t="shared" si="0"/>
        <v>1647.401865838757</v>
      </c>
      <c r="E25" s="5">
        <f t="shared" si="1"/>
        <v>814.0685325054236</v>
      </c>
      <c r="F25" s="5">
        <f t="shared" si="2"/>
        <v>833.3333333333334</v>
      </c>
      <c r="G25" s="5">
        <f t="shared" si="3"/>
        <v>38333.3333333333</v>
      </c>
    </row>
    <row r="26" spans="3:7" ht="12.75">
      <c r="C26" s="30">
        <v>15</v>
      </c>
      <c r="D26" s="5">
        <f t="shared" si="0"/>
        <v>1630.0812587641735</v>
      </c>
      <c r="E26" s="5">
        <f t="shared" si="1"/>
        <v>796.74792543084</v>
      </c>
      <c r="F26" s="5">
        <f t="shared" si="2"/>
        <v>833.3333333333334</v>
      </c>
      <c r="G26" s="5">
        <f t="shared" si="3"/>
        <v>37499.99999999996</v>
      </c>
    </row>
    <row r="27" spans="3:7" ht="12.75">
      <c r="C27" s="30">
        <v>16</v>
      </c>
      <c r="D27" s="5">
        <f t="shared" si="0"/>
        <v>1612.7606516895898</v>
      </c>
      <c r="E27" s="5">
        <f t="shared" si="1"/>
        <v>779.4273183562565</v>
      </c>
      <c r="F27" s="5">
        <f t="shared" si="2"/>
        <v>833.3333333333334</v>
      </c>
      <c r="G27" s="5">
        <f t="shared" si="3"/>
        <v>36666.66666666663</v>
      </c>
    </row>
    <row r="28" spans="3:7" ht="12.75">
      <c r="C28" s="30">
        <v>17</v>
      </c>
      <c r="D28" s="5">
        <f t="shared" si="0"/>
        <v>1595.4400446150062</v>
      </c>
      <c r="E28" s="5">
        <f t="shared" si="1"/>
        <v>762.1067112816729</v>
      </c>
      <c r="F28" s="5">
        <f t="shared" si="2"/>
        <v>833.3333333333334</v>
      </c>
      <c r="G28" s="5">
        <f t="shared" si="3"/>
        <v>35833.33333333329</v>
      </c>
    </row>
    <row r="29" spans="3:7" ht="12.75">
      <c r="C29" s="30">
        <v>18</v>
      </c>
      <c r="D29" s="5">
        <f t="shared" si="0"/>
        <v>1578.1194375404227</v>
      </c>
      <c r="E29" s="5">
        <f t="shared" si="1"/>
        <v>744.7861042070894</v>
      </c>
      <c r="F29" s="5">
        <f t="shared" si="2"/>
        <v>833.3333333333334</v>
      </c>
      <c r="G29" s="5">
        <f t="shared" si="3"/>
        <v>34999.999999999956</v>
      </c>
    </row>
    <row r="30" spans="3:7" ht="12.75">
      <c r="C30" s="30">
        <v>19</v>
      </c>
      <c r="D30" s="5">
        <f t="shared" si="0"/>
        <v>1560.7988304658393</v>
      </c>
      <c r="E30" s="5">
        <f t="shared" si="1"/>
        <v>727.4654971325058</v>
      </c>
      <c r="F30" s="5">
        <f t="shared" si="2"/>
        <v>833.3333333333334</v>
      </c>
      <c r="G30" s="5">
        <f t="shared" si="3"/>
        <v>34166.66666666662</v>
      </c>
    </row>
    <row r="31" spans="3:7" ht="12.75">
      <c r="C31" s="30">
        <v>20</v>
      </c>
      <c r="D31" s="5">
        <f t="shared" si="0"/>
        <v>1543.4782233912556</v>
      </c>
      <c r="E31" s="5">
        <f t="shared" si="1"/>
        <v>710.1448900579223</v>
      </c>
      <c r="F31" s="5">
        <f t="shared" si="2"/>
        <v>833.3333333333334</v>
      </c>
      <c r="G31" s="5">
        <f t="shared" si="3"/>
        <v>33333.333333333285</v>
      </c>
    </row>
    <row r="32" spans="3:7" ht="12.75">
      <c r="C32" s="30">
        <v>21</v>
      </c>
      <c r="D32" s="5">
        <f t="shared" si="0"/>
        <v>1526.1576163166721</v>
      </c>
      <c r="E32" s="5">
        <f t="shared" si="1"/>
        <v>692.8242829833388</v>
      </c>
      <c r="F32" s="5">
        <f t="shared" si="2"/>
        <v>833.3333333333334</v>
      </c>
      <c r="G32" s="5">
        <f t="shared" si="3"/>
        <v>32499.999999999953</v>
      </c>
    </row>
    <row r="33" spans="3:7" ht="12.75">
      <c r="C33" s="30">
        <v>22</v>
      </c>
      <c r="D33" s="5">
        <f t="shared" si="0"/>
        <v>1508.8370092420887</v>
      </c>
      <c r="E33" s="5">
        <f t="shared" si="1"/>
        <v>675.5036759087553</v>
      </c>
      <c r="F33" s="5">
        <f t="shared" si="2"/>
        <v>833.3333333333334</v>
      </c>
      <c r="G33" s="5">
        <f t="shared" si="3"/>
        <v>31666.66666666662</v>
      </c>
    </row>
    <row r="34" spans="3:7" ht="12.75">
      <c r="C34" s="30">
        <v>23</v>
      </c>
      <c r="D34" s="5">
        <f t="shared" si="0"/>
        <v>1491.516402167505</v>
      </c>
      <c r="E34" s="5">
        <f t="shared" si="1"/>
        <v>658.1830688341718</v>
      </c>
      <c r="F34" s="5">
        <f t="shared" si="2"/>
        <v>833.3333333333334</v>
      </c>
      <c r="G34" s="5">
        <f t="shared" si="3"/>
        <v>30833.33333333329</v>
      </c>
    </row>
    <row r="35" spans="3:7" ht="12.75">
      <c r="C35" s="30">
        <v>24</v>
      </c>
      <c r="D35" s="5">
        <f t="shared" si="0"/>
        <v>1474.1957950929218</v>
      </c>
      <c r="E35" s="5">
        <f t="shared" si="1"/>
        <v>640.8624617595883</v>
      </c>
      <c r="F35" s="5">
        <f t="shared" si="2"/>
        <v>833.3333333333334</v>
      </c>
      <c r="G35" s="5">
        <f t="shared" si="3"/>
        <v>29999.999999999956</v>
      </c>
    </row>
    <row r="36" spans="3:7" ht="12.75">
      <c r="C36" s="30">
        <v>25</v>
      </c>
      <c r="D36" s="5">
        <f t="shared" si="0"/>
        <v>1456.8751880183381</v>
      </c>
      <c r="E36" s="5">
        <f t="shared" si="1"/>
        <v>623.5418546850049</v>
      </c>
      <c r="F36" s="5">
        <f t="shared" si="2"/>
        <v>833.3333333333334</v>
      </c>
      <c r="G36" s="5">
        <f t="shared" si="3"/>
        <v>29166.666666666624</v>
      </c>
    </row>
    <row r="37" spans="3:7" ht="12.75">
      <c r="C37" s="30">
        <v>26</v>
      </c>
      <c r="D37" s="5">
        <f t="shared" si="0"/>
        <v>1439.554580943755</v>
      </c>
      <c r="E37" s="5">
        <f t="shared" si="1"/>
        <v>606.2212476104214</v>
      </c>
      <c r="F37" s="5">
        <f t="shared" si="2"/>
        <v>833.3333333333334</v>
      </c>
      <c r="G37" s="5">
        <f t="shared" si="3"/>
        <v>28333.333333333292</v>
      </c>
    </row>
    <row r="38" spans="3:7" ht="12.75">
      <c r="C38" s="30">
        <v>27</v>
      </c>
      <c r="D38" s="5">
        <f t="shared" si="0"/>
        <v>1422.2339738691712</v>
      </c>
      <c r="E38" s="5">
        <f t="shared" si="1"/>
        <v>588.900640535838</v>
      </c>
      <c r="F38" s="5">
        <f t="shared" si="2"/>
        <v>833.3333333333334</v>
      </c>
      <c r="G38" s="5">
        <f t="shared" si="3"/>
        <v>27499.99999999996</v>
      </c>
    </row>
    <row r="39" spans="3:7" ht="12.75">
      <c r="C39" s="30">
        <v>28</v>
      </c>
      <c r="D39" s="5">
        <f t="shared" si="0"/>
        <v>1404.913366794588</v>
      </c>
      <c r="E39" s="5">
        <f t="shared" si="1"/>
        <v>571.5800334612545</v>
      </c>
      <c r="F39" s="5">
        <f t="shared" si="2"/>
        <v>833.3333333333334</v>
      </c>
      <c r="G39" s="5">
        <f t="shared" si="3"/>
        <v>26666.666666666628</v>
      </c>
    </row>
    <row r="40" spans="3:7" ht="12.75">
      <c r="C40" s="30">
        <v>29</v>
      </c>
      <c r="D40" s="5">
        <f t="shared" si="0"/>
        <v>1387.5927597200043</v>
      </c>
      <c r="E40" s="5">
        <f t="shared" si="1"/>
        <v>554.259426386671</v>
      </c>
      <c r="F40" s="5">
        <f t="shared" si="2"/>
        <v>833.3333333333334</v>
      </c>
      <c r="G40" s="5">
        <f t="shared" si="3"/>
        <v>25833.333333333296</v>
      </c>
    </row>
    <row r="41" spans="3:7" ht="12.75">
      <c r="C41" s="30">
        <v>30</v>
      </c>
      <c r="D41" s="5">
        <f t="shared" si="0"/>
        <v>1370.2721526454209</v>
      </c>
      <c r="E41" s="5">
        <f t="shared" si="1"/>
        <v>536.9388193120875</v>
      </c>
      <c r="F41" s="5">
        <f t="shared" si="2"/>
        <v>833.3333333333334</v>
      </c>
      <c r="G41" s="5">
        <f t="shared" si="3"/>
        <v>24999.999999999964</v>
      </c>
    </row>
    <row r="42" spans="3:7" ht="12.75">
      <c r="C42" s="30">
        <v>31</v>
      </c>
      <c r="D42" s="5">
        <f t="shared" si="0"/>
        <v>1352.9515455708374</v>
      </c>
      <c r="E42" s="5">
        <f t="shared" si="1"/>
        <v>519.618212237504</v>
      </c>
      <c r="F42" s="5">
        <f t="shared" si="2"/>
        <v>833.3333333333334</v>
      </c>
      <c r="G42" s="5">
        <f t="shared" si="3"/>
        <v>24166.66666666663</v>
      </c>
    </row>
    <row r="43" spans="3:7" ht="12.75">
      <c r="C43" s="30">
        <v>32</v>
      </c>
      <c r="D43" s="5">
        <f t="shared" si="0"/>
        <v>1335.630938496254</v>
      </c>
      <c r="E43" s="5">
        <f t="shared" si="1"/>
        <v>502.2976051629206</v>
      </c>
      <c r="F43" s="5">
        <f t="shared" si="2"/>
        <v>833.3333333333334</v>
      </c>
      <c r="G43" s="5">
        <f t="shared" si="3"/>
        <v>23333.3333333333</v>
      </c>
    </row>
    <row r="44" spans="3:7" ht="12.75">
      <c r="C44" s="30">
        <v>33</v>
      </c>
      <c r="D44" s="5">
        <f t="shared" si="0"/>
        <v>1318.3103314216705</v>
      </c>
      <c r="E44" s="5">
        <f t="shared" si="1"/>
        <v>484.9769980883371</v>
      </c>
      <c r="F44" s="5">
        <f t="shared" si="2"/>
        <v>833.3333333333334</v>
      </c>
      <c r="G44" s="5">
        <f t="shared" si="3"/>
        <v>22499.999999999967</v>
      </c>
    </row>
    <row r="45" spans="3:7" ht="12.75">
      <c r="C45" s="30">
        <v>34</v>
      </c>
      <c r="D45" s="5">
        <f t="shared" si="0"/>
        <v>1300.989724347087</v>
      </c>
      <c r="E45" s="5">
        <f t="shared" si="1"/>
        <v>467.65639101375365</v>
      </c>
      <c r="F45" s="5">
        <f t="shared" si="2"/>
        <v>833.3333333333334</v>
      </c>
      <c r="G45" s="5">
        <f t="shared" si="3"/>
        <v>21666.666666666635</v>
      </c>
    </row>
    <row r="46" spans="3:7" ht="12.75">
      <c r="C46" s="30">
        <v>35</v>
      </c>
      <c r="D46" s="5">
        <f t="shared" si="0"/>
        <v>1283.6691172725036</v>
      </c>
      <c r="E46" s="5">
        <f t="shared" si="1"/>
        <v>450.3357839391702</v>
      </c>
      <c r="F46" s="5">
        <f t="shared" si="2"/>
        <v>833.3333333333334</v>
      </c>
      <c r="G46" s="5">
        <f t="shared" si="3"/>
        <v>20833.333333333303</v>
      </c>
    </row>
    <row r="47" spans="3:7" ht="12.75">
      <c r="C47" s="30">
        <v>36</v>
      </c>
      <c r="D47" s="5">
        <f t="shared" si="0"/>
        <v>1266.34851019792</v>
      </c>
      <c r="E47" s="5">
        <f t="shared" si="1"/>
        <v>433.0151768645867</v>
      </c>
      <c r="F47" s="5">
        <f t="shared" si="2"/>
        <v>833.3333333333334</v>
      </c>
      <c r="G47" s="5">
        <f t="shared" si="3"/>
        <v>19999.99999999997</v>
      </c>
    </row>
    <row r="48" spans="3:7" ht="12.75">
      <c r="C48" s="30">
        <v>37</v>
      </c>
      <c r="D48" s="5">
        <f t="shared" si="0"/>
        <v>1249.0279031233367</v>
      </c>
      <c r="E48" s="5">
        <f t="shared" si="1"/>
        <v>415.69456979000324</v>
      </c>
      <c r="F48" s="5">
        <f t="shared" si="2"/>
        <v>833.3333333333334</v>
      </c>
      <c r="G48" s="5">
        <f t="shared" si="3"/>
        <v>19166.66666666664</v>
      </c>
    </row>
    <row r="49" spans="3:7" ht="12.75">
      <c r="C49" s="30">
        <v>38</v>
      </c>
      <c r="D49" s="5">
        <f t="shared" si="0"/>
        <v>1231.707296048753</v>
      </c>
      <c r="E49" s="5">
        <f t="shared" si="1"/>
        <v>398.3739627154198</v>
      </c>
      <c r="F49" s="5">
        <f t="shared" si="2"/>
        <v>833.3333333333334</v>
      </c>
      <c r="G49" s="5">
        <f t="shared" si="3"/>
        <v>18333.333333333307</v>
      </c>
    </row>
    <row r="50" spans="3:7" ht="12.75">
      <c r="C50" s="30">
        <v>39</v>
      </c>
      <c r="D50" s="5">
        <f t="shared" si="0"/>
        <v>1214.3866889741696</v>
      </c>
      <c r="E50" s="5">
        <f t="shared" si="1"/>
        <v>381.0533556408363</v>
      </c>
      <c r="F50" s="5">
        <f t="shared" si="2"/>
        <v>833.3333333333334</v>
      </c>
      <c r="G50" s="5">
        <f t="shared" si="3"/>
        <v>17499.999999999975</v>
      </c>
    </row>
    <row r="51" spans="3:7" ht="12.75">
      <c r="C51" s="30">
        <v>40</v>
      </c>
      <c r="D51" s="5">
        <f t="shared" si="0"/>
        <v>1197.0660818995862</v>
      </c>
      <c r="E51" s="5">
        <f t="shared" si="1"/>
        <v>363.73274856625284</v>
      </c>
      <c r="F51" s="5">
        <f t="shared" si="2"/>
        <v>833.3333333333334</v>
      </c>
      <c r="G51" s="5">
        <f t="shared" si="3"/>
        <v>16666.666666666642</v>
      </c>
    </row>
    <row r="52" spans="3:7" ht="12.75">
      <c r="C52" s="30">
        <v>41</v>
      </c>
      <c r="D52" s="5">
        <f t="shared" si="0"/>
        <v>1179.7454748250027</v>
      </c>
      <c r="E52" s="5">
        <f t="shared" si="1"/>
        <v>346.4121414916694</v>
      </c>
      <c r="F52" s="5">
        <f t="shared" si="2"/>
        <v>833.3333333333334</v>
      </c>
      <c r="G52" s="5">
        <f t="shared" si="3"/>
        <v>15833.333333333308</v>
      </c>
    </row>
    <row r="53" spans="3:7" ht="12.75">
      <c r="C53" s="30">
        <v>42</v>
      </c>
      <c r="D53" s="5">
        <f t="shared" si="0"/>
        <v>1162.4248677504193</v>
      </c>
      <c r="E53" s="5">
        <f t="shared" si="1"/>
        <v>329.0915344170859</v>
      </c>
      <c r="F53" s="5">
        <f t="shared" si="2"/>
        <v>833.3333333333334</v>
      </c>
      <c r="G53" s="5">
        <f t="shared" si="3"/>
        <v>14999.999999999975</v>
      </c>
    </row>
    <row r="54" spans="3:7" ht="12.75">
      <c r="C54" s="30">
        <v>43</v>
      </c>
      <c r="D54" s="5">
        <f t="shared" si="0"/>
        <v>1145.1042606758358</v>
      </c>
      <c r="E54" s="5">
        <f t="shared" si="1"/>
        <v>311.7709273425024</v>
      </c>
      <c r="F54" s="5">
        <f t="shared" si="2"/>
        <v>833.3333333333334</v>
      </c>
      <c r="G54" s="5">
        <f t="shared" si="3"/>
        <v>14166.66666666664</v>
      </c>
    </row>
    <row r="55" spans="3:7" ht="12.75">
      <c r="C55" s="30">
        <v>44</v>
      </c>
      <c r="D55" s="5">
        <f t="shared" si="0"/>
        <v>1127.7836536012524</v>
      </c>
      <c r="E55" s="5">
        <f t="shared" si="1"/>
        <v>294.45032026791887</v>
      </c>
      <c r="F55" s="5">
        <f t="shared" si="2"/>
        <v>833.3333333333334</v>
      </c>
      <c r="G55" s="5">
        <f t="shared" si="3"/>
        <v>13333.333333333307</v>
      </c>
    </row>
    <row r="56" spans="3:7" ht="12.75">
      <c r="C56" s="30">
        <v>45</v>
      </c>
      <c r="D56" s="5">
        <f t="shared" si="0"/>
        <v>1110.4630465266687</v>
      </c>
      <c r="E56" s="5">
        <f t="shared" si="1"/>
        <v>277.12971319333536</v>
      </c>
      <c r="F56" s="5">
        <f t="shared" si="2"/>
        <v>833.3333333333334</v>
      </c>
      <c r="G56" s="5">
        <f t="shared" si="3"/>
        <v>12499.999999999973</v>
      </c>
    </row>
    <row r="57" spans="3:7" ht="12.75">
      <c r="C57" s="30">
        <v>46</v>
      </c>
      <c r="D57" s="5">
        <f t="shared" si="0"/>
        <v>1093.1424394520852</v>
      </c>
      <c r="E57" s="5">
        <f t="shared" si="1"/>
        <v>259.80910611875186</v>
      </c>
      <c r="F57" s="5">
        <f t="shared" si="2"/>
        <v>833.3333333333334</v>
      </c>
      <c r="G57" s="5">
        <f t="shared" si="3"/>
        <v>11666.666666666639</v>
      </c>
    </row>
    <row r="58" spans="3:7" ht="12.75">
      <c r="C58" s="30">
        <v>47</v>
      </c>
      <c r="D58" s="5">
        <f t="shared" si="0"/>
        <v>1075.8218323775018</v>
      </c>
      <c r="E58" s="5">
        <f t="shared" si="1"/>
        <v>242.48849904416832</v>
      </c>
      <c r="F58" s="5">
        <f t="shared" si="2"/>
        <v>833.3333333333334</v>
      </c>
      <c r="G58" s="5">
        <f t="shared" si="3"/>
        <v>10833.333333333305</v>
      </c>
    </row>
    <row r="59" spans="3:7" ht="12.75">
      <c r="C59" s="30">
        <v>48</v>
      </c>
      <c r="D59" s="5">
        <f t="shared" si="0"/>
        <v>1058.501225302918</v>
      </c>
      <c r="E59" s="5">
        <f t="shared" si="1"/>
        <v>225.16789196958482</v>
      </c>
      <c r="F59" s="5">
        <f t="shared" si="2"/>
        <v>833.3333333333334</v>
      </c>
      <c r="G59" s="5">
        <f t="shared" si="3"/>
        <v>9999.99999999997</v>
      </c>
    </row>
    <row r="60" spans="3:7" ht="12.75">
      <c r="C60" s="30">
        <v>49</v>
      </c>
      <c r="D60" s="5">
        <f t="shared" si="0"/>
        <v>1041.1806182283347</v>
      </c>
      <c r="E60" s="5">
        <f t="shared" si="1"/>
        <v>207.8472848950013</v>
      </c>
      <c r="F60" s="5">
        <f t="shared" si="2"/>
        <v>833.3333333333334</v>
      </c>
      <c r="G60" s="5">
        <f t="shared" si="3"/>
        <v>9166.666666666637</v>
      </c>
    </row>
    <row r="61" spans="3:7" ht="12.75">
      <c r="C61" s="30">
        <v>50</v>
      </c>
      <c r="D61" s="5">
        <f t="shared" si="0"/>
        <v>1023.8600111537512</v>
      </c>
      <c r="E61" s="5">
        <f t="shared" si="1"/>
        <v>190.5266778204178</v>
      </c>
      <c r="F61" s="5">
        <f t="shared" si="2"/>
        <v>833.3333333333334</v>
      </c>
      <c r="G61" s="5">
        <f t="shared" si="3"/>
        <v>8333.333333333303</v>
      </c>
    </row>
    <row r="62" spans="3:7" ht="12.75">
      <c r="C62" s="30">
        <v>51</v>
      </c>
      <c r="D62" s="5">
        <f t="shared" si="0"/>
        <v>1006.5394040791676</v>
      </c>
      <c r="E62" s="5">
        <f t="shared" si="1"/>
        <v>173.2060707458343</v>
      </c>
      <c r="F62" s="5">
        <f t="shared" si="2"/>
        <v>833.3333333333334</v>
      </c>
      <c r="G62" s="5">
        <f t="shared" si="3"/>
        <v>7499.99999999997</v>
      </c>
    </row>
    <row r="63" spans="3:7" ht="12.75">
      <c r="C63" s="30">
        <v>52</v>
      </c>
      <c r="D63" s="5">
        <f t="shared" si="0"/>
        <v>989.2187970045842</v>
      </c>
      <c r="E63" s="5">
        <f t="shared" si="1"/>
        <v>155.88546367125082</v>
      </c>
      <c r="F63" s="5">
        <f t="shared" si="2"/>
        <v>833.3333333333334</v>
      </c>
      <c r="G63" s="5">
        <f t="shared" si="3"/>
        <v>6666.666666666637</v>
      </c>
    </row>
    <row r="64" spans="3:7" ht="12.75">
      <c r="C64" s="30">
        <v>53</v>
      </c>
      <c r="D64" s="5">
        <f t="shared" si="0"/>
        <v>971.8981899300007</v>
      </c>
      <c r="E64" s="5">
        <f t="shared" si="1"/>
        <v>138.56485659666734</v>
      </c>
      <c r="F64" s="5">
        <f t="shared" si="2"/>
        <v>833.3333333333334</v>
      </c>
      <c r="G64" s="5">
        <f t="shared" si="3"/>
        <v>5833.333333333304</v>
      </c>
    </row>
    <row r="65" spans="3:7" ht="12.75">
      <c r="C65" s="30">
        <v>54</v>
      </c>
      <c r="D65" s="5">
        <f t="shared" si="0"/>
        <v>954.5775828554172</v>
      </c>
      <c r="E65" s="5">
        <f t="shared" si="1"/>
        <v>121.24424952208385</v>
      </c>
      <c r="F65" s="5">
        <f t="shared" si="2"/>
        <v>833.3333333333334</v>
      </c>
      <c r="G65" s="5">
        <f t="shared" si="3"/>
        <v>4999.999999999971</v>
      </c>
    </row>
    <row r="66" spans="3:7" ht="12.75">
      <c r="C66" s="30">
        <v>55</v>
      </c>
      <c r="D66" s="5">
        <f t="shared" si="0"/>
        <v>937.2569757808337</v>
      </c>
      <c r="E66" s="5">
        <f t="shared" si="1"/>
        <v>103.92364244750036</v>
      </c>
      <c r="F66" s="5">
        <f t="shared" si="2"/>
        <v>833.3333333333334</v>
      </c>
      <c r="G66" s="5">
        <f t="shared" si="3"/>
        <v>4166.666666666638</v>
      </c>
    </row>
    <row r="67" spans="3:7" ht="12.75">
      <c r="C67" s="30">
        <v>56</v>
      </c>
      <c r="D67" s="5">
        <f t="shared" si="0"/>
        <v>919.9363687062503</v>
      </c>
      <c r="E67" s="5">
        <f t="shared" si="1"/>
        <v>86.60303537291688</v>
      </c>
      <c r="F67" s="5">
        <f t="shared" si="2"/>
        <v>833.3333333333334</v>
      </c>
      <c r="G67" s="5">
        <f t="shared" si="3"/>
        <v>3333.3333333333044</v>
      </c>
    </row>
    <row r="68" spans="3:7" ht="12.75">
      <c r="C68" s="30">
        <v>57</v>
      </c>
      <c r="D68" s="5">
        <f t="shared" si="0"/>
        <v>902.6157616316667</v>
      </c>
      <c r="E68" s="5">
        <f t="shared" si="1"/>
        <v>69.28242829833337</v>
      </c>
      <c r="F68" s="5">
        <f t="shared" si="2"/>
        <v>833.3333333333334</v>
      </c>
      <c r="G68" s="5">
        <f t="shared" si="3"/>
        <v>2499.999999999971</v>
      </c>
    </row>
    <row r="69" spans="3:7" ht="12.75">
      <c r="C69" s="30">
        <v>58</v>
      </c>
      <c r="D69" s="5">
        <f t="shared" si="0"/>
        <v>885.2951545570833</v>
      </c>
      <c r="E69" s="5">
        <f t="shared" si="1"/>
        <v>51.96182122374988</v>
      </c>
      <c r="F69" s="5">
        <f t="shared" si="2"/>
        <v>833.3333333333334</v>
      </c>
      <c r="G69" s="5">
        <f t="shared" si="3"/>
        <v>1666.6666666666374</v>
      </c>
    </row>
    <row r="70" spans="3:7" ht="12.75">
      <c r="C70" s="30">
        <v>59</v>
      </c>
      <c r="D70" s="5">
        <f t="shared" si="0"/>
        <v>867.9745474824997</v>
      </c>
      <c r="E70" s="5">
        <f t="shared" si="1"/>
        <v>34.64121414916638</v>
      </c>
      <c r="F70" s="5">
        <f t="shared" si="2"/>
        <v>833.3333333333334</v>
      </c>
      <c r="G70" s="5">
        <f t="shared" si="3"/>
        <v>833.333333333304</v>
      </c>
    </row>
    <row r="71" spans="3:7" ht="12.75">
      <c r="C71" s="30">
        <v>60</v>
      </c>
      <c r="D71" s="5">
        <f t="shared" si="0"/>
        <v>850.6539404079163</v>
      </c>
      <c r="E71" s="5">
        <f t="shared" si="1"/>
        <v>17.320607074582885</v>
      </c>
      <c r="F71" s="5">
        <f t="shared" si="2"/>
        <v>833.3333333333334</v>
      </c>
      <c r="G71" s="5">
        <f t="shared" si="3"/>
        <v>-2.9331204132176936E-11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WINDOWS XP</cp:lastModifiedBy>
  <dcterms:created xsi:type="dcterms:W3CDTF">2007-11-12T02:25:48Z</dcterms:created>
  <dcterms:modified xsi:type="dcterms:W3CDTF">2007-11-27T21:34:36Z</dcterms:modified>
  <cp:category/>
  <cp:version/>
  <cp:contentType/>
  <cp:contentStatus/>
</cp:coreProperties>
</file>