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980" windowHeight="6030" activeTab="5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</sheets>
  <definedNames/>
  <calcPr fullCalcOnLoad="1"/>
</workbook>
</file>

<file path=xl/sharedStrings.xml><?xml version="1.0" encoding="utf-8"?>
<sst xmlns="http://schemas.openxmlformats.org/spreadsheetml/2006/main" count="91" uniqueCount="42">
  <si>
    <t>EJERCICIO A</t>
  </si>
  <si>
    <t>DATOS</t>
  </si>
  <si>
    <t>n (años) =</t>
  </si>
  <si>
    <t xml:space="preserve"> </t>
  </si>
  <si>
    <t>periodos =</t>
  </si>
  <si>
    <t>TEA =</t>
  </si>
  <si>
    <t>TEM =</t>
  </si>
  <si>
    <t>dentro de 5 años</t>
  </si>
  <si>
    <t>estimar valor futuro acumulado</t>
  </si>
  <si>
    <t>depósito =</t>
  </si>
  <si>
    <t>valor futuro</t>
  </si>
  <si>
    <t>depósito</t>
  </si>
  <si>
    <t>EJERCICIO B</t>
  </si>
  <si>
    <t>fondo econ.=</t>
  </si>
  <si>
    <t>TEA</t>
  </si>
  <si>
    <t>TEM</t>
  </si>
  <si>
    <t>EJERCICIO C</t>
  </si>
  <si>
    <t>cuotas =</t>
  </si>
  <si>
    <t>estimar el precio de contado</t>
  </si>
  <si>
    <t>precio</t>
  </si>
  <si>
    <t>EJERCICIO D</t>
  </si>
  <si>
    <t>1er.depósito=</t>
  </si>
  <si>
    <t>grad. =</t>
  </si>
  <si>
    <t>Nº</t>
  </si>
  <si>
    <t>depósitos</t>
  </si>
  <si>
    <t>v.futuro</t>
  </si>
  <si>
    <t>resultado</t>
  </si>
  <si>
    <t>v.fut-acum.=</t>
  </si>
  <si>
    <t>EJERCICIO E</t>
  </si>
  <si>
    <t xml:space="preserve"> k %  =</t>
  </si>
  <si>
    <t>EJERCICIO F</t>
  </si>
  <si>
    <t>inversiòn =</t>
  </si>
  <si>
    <t>ingresos =</t>
  </si>
  <si>
    <t>costos =</t>
  </si>
  <si>
    <t>n (años ) =</t>
  </si>
  <si>
    <t>t. oport. Anual</t>
  </si>
  <si>
    <t>t.oport.mens</t>
  </si>
  <si>
    <t>V.P.N</t>
  </si>
  <si>
    <t>ingreso neto</t>
  </si>
  <si>
    <t>EJERCICIO G</t>
  </si>
  <si>
    <t>k% =</t>
  </si>
  <si>
    <t>CICLO 2007-1 MATEMATICA FINANCIERA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</si>
</sst>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%"/>
    <numFmt numFmtId="165" formatCode="&quot;S/.&quot;\ #,##0.00"/>
    <numFmt numFmtId="166" formatCode="0.000%"/>
    <numFmt numFmtId="167" formatCode="0.0000%"/>
    <numFmt numFmtId="168" formatCode="0.0"/>
    <numFmt numFmtId="169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19" applyAlignment="1">
      <alignment horizontal="center"/>
    </xf>
    <xf numFmtId="10" fontId="0" fillId="0" borderId="0" xfId="19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8" fontId="0" fillId="0" borderId="0" xfId="0" applyNumberFormat="1" applyAlignment="1">
      <alignment/>
    </xf>
    <xf numFmtId="166" fontId="0" fillId="0" borderId="0" xfId="19" applyNumberFormat="1" applyAlignment="1">
      <alignment horizontal="center"/>
    </xf>
    <xf numFmtId="9" fontId="0" fillId="0" borderId="0" xfId="19" applyAlignment="1">
      <alignment/>
    </xf>
    <xf numFmtId="10" fontId="0" fillId="0" borderId="0" xfId="19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65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2" borderId="6" xfId="0" applyFill="1" applyBorder="1" applyAlignment="1">
      <alignment/>
    </xf>
    <xf numFmtId="165" fontId="0" fillId="2" borderId="7" xfId="0" applyNumberFormat="1" applyFill="1" applyBorder="1" applyAlignment="1">
      <alignment horizontal="center"/>
    </xf>
    <xf numFmtId="0" fontId="0" fillId="2" borderId="8" xfId="0" applyFill="1" applyBorder="1" applyAlignment="1">
      <alignment/>
    </xf>
    <xf numFmtId="165" fontId="0" fillId="2" borderId="9" xfId="0" applyNumberFormat="1" applyFill="1" applyBorder="1" applyAlignment="1">
      <alignment horizontal="center"/>
    </xf>
    <xf numFmtId="10" fontId="0" fillId="2" borderId="9" xfId="0" applyNumberFormat="1" applyFill="1" applyBorder="1" applyAlignment="1">
      <alignment horizontal="center"/>
    </xf>
    <xf numFmtId="10" fontId="0" fillId="2" borderId="9" xfId="19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 horizontal="center"/>
    </xf>
    <xf numFmtId="165" fontId="0" fillId="2" borderId="7" xfId="0" applyNumberForma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7" xfId="0" applyFill="1" applyBorder="1" applyAlignment="1">
      <alignment/>
    </xf>
    <xf numFmtId="165" fontId="0" fillId="2" borderId="9" xfId="0" applyNumberFormat="1" applyFill="1" applyBorder="1" applyAlignment="1">
      <alignment/>
    </xf>
    <xf numFmtId="9" fontId="0" fillId="2" borderId="9" xfId="19" applyFill="1" applyBorder="1" applyAlignment="1">
      <alignment/>
    </xf>
    <xf numFmtId="166" fontId="0" fillId="2" borderId="9" xfId="19" applyNumberFormat="1" applyFill="1" applyBorder="1" applyAlignment="1">
      <alignment horizontal="center"/>
    </xf>
    <xf numFmtId="166" fontId="0" fillId="2" borderId="11" xfId="19" applyNumberFormat="1" applyFill="1" applyBorder="1" applyAlignment="1">
      <alignment horizontal="center"/>
    </xf>
    <xf numFmtId="7" fontId="0" fillId="2" borderId="7" xfId="0" applyNumberFormat="1" applyFill="1" applyBorder="1" applyAlignment="1">
      <alignment/>
    </xf>
    <xf numFmtId="0" fontId="0" fillId="2" borderId="7" xfId="0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1" sqref="A1"/>
    </sheetView>
  </sheetViews>
  <sheetFormatPr defaultColWidth="11.421875" defaultRowHeight="12.75"/>
  <cols>
    <col min="2" max="2" width="15.421875" style="0" customWidth="1"/>
  </cols>
  <sheetData>
    <row r="1" spans="1:3" ht="12.75">
      <c r="A1" s="42" t="s">
        <v>0</v>
      </c>
      <c r="C1" t="s">
        <v>41</v>
      </c>
    </row>
    <row r="3" ht="12.75">
      <c r="B3" t="s">
        <v>1</v>
      </c>
    </row>
    <row r="4" spans="2:3" ht="12.75">
      <c r="B4" s="22" t="s">
        <v>2</v>
      </c>
      <c r="C4" s="40">
        <v>5</v>
      </c>
    </row>
    <row r="5" spans="2:3" ht="12.75">
      <c r="B5" s="24" t="s">
        <v>4</v>
      </c>
      <c r="C5" s="28">
        <v>60</v>
      </c>
    </row>
    <row r="6" spans="2:3" ht="12.75">
      <c r="B6" s="24" t="s">
        <v>5</v>
      </c>
      <c r="C6" s="27">
        <v>0.04</v>
      </c>
    </row>
    <row r="7" spans="2:3" ht="12.75">
      <c r="B7" s="24" t="s">
        <v>6</v>
      </c>
      <c r="C7" s="27">
        <f>(1+C6)^(1/12)-1</f>
        <v>0.0032737397821989145</v>
      </c>
    </row>
    <row r="8" spans="2:3" ht="12.75">
      <c r="B8" s="29" t="s">
        <v>9</v>
      </c>
      <c r="C8" s="41">
        <v>1000</v>
      </c>
    </row>
    <row r="9" spans="2:3" ht="12.75">
      <c r="B9" t="s">
        <v>8</v>
      </c>
      <c r="C9" s="1"/>
    </row>
    <row r="10" spans="2:3" ht="12.75">
      <c r="B10" t="s">
        <v>7</v>
      </c>
      <c r="C10" s="1"/>
    </row>
    <row r="12" spans="2:3" ht="13.5" thickBot="1">
      <c r="B12" s="5" t="s">
        <v>10</v>
      </c>
      <c r="C12" s="5" t="s">
        <v>11</v>
      </c>
    </row>
    <row r="13" spans="2:3" ht="13.5" thickTop="1">
      <c r="B13" s="4">
        <f>FV($C$7,$C$5,-C13)</f>
        <v>39707.41417715509</v>
      </c>
      <c r="C13" s="4">
        <v>600</v>
      </c>
    </row>
    <row r="14" spans="2:3" ht="12.75">
      <c r="B14" s="4">
        <f aca="true" t="shared" si="0" ref="B14:B22">FV($C$7,$C$5,-C14)</f>
        <v>46325.316540014275</v>
      </c>
      <c r="C14" s="4">
        <v>700</v>
      </c>
    </row>
    <row r="15" spans="2:3" ht="12.75">
      <c r="B15" s="4">
        <f t="shared" si="0"/>
        <v>52943.21890287346</v>
      </c>
      <c r="C15" s="4">
        <v>800</v>
      </c>
    </row>
    <row r="16" spans="2:3" ht="12.75">
      <c r="B16" s="4">
        <f t="shared" si="0"/>
        <v>59561.12126573264</v>
      </c>
      <c r="C16" s="4">
        <v>900</v>
      </c>
    </row>
    <row r="17" spans="2:3" ht="12.75">
      <c r="B17" s="4">
        <f t="shared" si="0"/>
        <v>66179.02362859182</v>
      </c>
      <c r="C17" s="4">
        <v>1000</v>
      </c>
    </row>
    <row r="18" spans="2:3" ht="12.75">
      <c r="B18" s="4">
        <f t="shared" si="0"/>
        <v>72796.925991451</v>
      </c>
      <c r="C18" s="4">
        <v>1100</v>
      </c>
    </row>
    <row r="19" spans="2:3" ht="12.75">
      <c r="B19" s="4">
        <f t="shared" si="0"/>
        <v>79414.82835431019</v>
      </c>
      <c r="C19" s="4">
        <v>1200</v>
      </c>
    </row>
    <row r="20" spans="2:3" ht="12.75">
      <c r="B20" s="4">
        <f t="shared" si="0"/>
        <v>86032.73071716937</v>
      </c>
      <c r="C20" s="4">
        <v>1300</v>
      </c>
    </row>
    <row r="21" spans="2:3" ht="12.75">
      <c r="B21" s="4">
        <f t="shared" si="0"/>
        <v>92650.63308002855</v>
      </c>
      <c r="C21" s="4">
        <v>1400</v>
      </c>
    </row>
    <row r="22" spans="2:3" ht="12.75">
      <c r="B22" s="4">
        <f t="shared" si="0"/>
        <v>99268.53544288773</v>
      </c>
      <c r="C22" s="4">
        <v>1500</v>
      </c>
    </row>
  </sheetData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1" sqref="A1"/>
    </sheetView>
  </sheetViews>
  <sheetFormatPr defaultColWidth="11.421875" defaultRowHeight="12.75"/>
  <cols>
    <col min="3" max="3" width="13.7109375" style="0" bestFit="1" customWidth="1"/>
  </cols>
  <sheetData>
    <row r="1" spans="1:3" ht="12.75">
      <c r="A1" s="42" t="s">
        <v>12</v>
      </c>
      <c r="C1" t="s">
        <v>41</v>
      </c>
    </row>
    <row r="3" ht="12.75">
      <c r="B3" t="s">
        <v>1</v>
      </c>
    </row>
    <row r="4" spans="2:3" ht="12.75">
      <c r="B4" s="22" t="s">
        <v>13</v>
      </c>
      <c r="C4" s="39">
        <v>100000</v>
      </c>
    </row>
    <row r="5" spans="2:3" ht="12.75">
      <c r="B5" s="24" t="s">
        <v>2</v>
      </c>
      <c r="C5" s="32">
        <v>5</v>
      </c>
    </row>
    <row r="6" spans="2:3" ht="12.75">
      <c r="B6" s="24" t="s">
        <v>4</v>
      </c>
      <c r="C6" s="32">
        <v>60</v>
      </c>
    </row>
    <row r="7" spans="2:3" ht="12.75">
      <c r="B7" s="29" t="s">
        <v>5</v>
      </c>
      <c r="C7" s="33">
        <v>0.04</v>
      </c>
    </row>
    <row r="10" spans="2:4" ht="13.5" thickBot="1">
      <c r="B10" s="5" t="s">
        <v>14</v>
      </c>
      <c r="C10" s="5" t="s">
        <v>15</v>
      </c>
      <c r="D10" s="5" t="s">
        <v>11</v>
      </c>
    </row>
    <row r="11" spans="1:4" ht="13.5" thickTop="1">
      <c r="A11">
        <v>1</v>
      </c>
      <c r="B11" s="7">
        <v>0.02</v>
      </c>
      <c r="C11" s="8">
        <f>(1+B11)^(1/12)-1</f>
        <v>0.0016515813019202241</v>
      </c>
      <c r="D11" s="9">
        <f>PMT(C11,$C$6,,-$C$4)</f>
        <v>1586.8260535485458</v>
      </c>
    </row>
    <row r="12" spans="1:4" ht="12.75">
      <c r="A12">
        <v>2</v>
      </c>
      <c r="B12" s="7">
        <v>0.031</v>
      </c>
      <c r="C12" s="8">
        <f aca="true" t="shared" si="0" ref="C12:C20">(1+B12)^(1/12)-1</f>
        <v>0.0025473393892132545</v>
      </c>
      <c r="D12" s="9">
        <f aca="true" t="shared" si="1" ref="D12:D20">PMT(C12,$C$6,,-$C$4)</f>
        <v>1544.6606658600376</v>
      </c>
    </row>
    <row r="13" spans="1:4" ht="12.75">
      <c r="A13">
        <v>3</v>
      </c>
      <c r="B13" s="7">
        <v>0.04</v>
      </c>
      <c r="C13" s="8">
        <f t="shared" si="0"/>
        <v>0.0032737397821989145</v>
      </c>
      <c r="D13" s="9">
        <f t="shared" si="1"/>
        <v>1511.0528157867268</v>
      </c>
    </row>
    <row r="14" spans="1:4" ht="12.75">
      <c r="A14">
        <v>4</v>
      </c>
      <c r="B14" s="7">
        <v>0.041</v>
      </c>
      <c r="C14" s="8">
        <f t="shared" si="0"/>
        <v>0.0033540948994528197</v>
      </c>
      <c r="D14" s="9">
        <f t="shared" si="1"/>
        <v>1507.3672306960566</v>
      </c>
    </row>
    <row r="15" spans="1:4" ht="12.75">
      <c r="A15">
        <v>5</v>
      </c>
      <c r="B15" s="7">
        <v>0.042</v>
      </c>
      <c r="C15" s="8">
        <f t="shared" si="0"/>
        <v>0.003434379290046863</v>
      </c>
      <c r="D15" s="9">
        <f t="shared" si="1"/>
        <v>1503.6912780734808</v>
      </c>
    </row>
    <row r="16" spans="1:4" ht="12.75">
      <c r="A16">
        <v>6</v>
      </c>
      <c r="B16" s="7">
        <v>0.043</v>
      </c>
      <c r="C16" s="8">
        <f t="shared" si="0"/>
        <v>0.0035145930840192463</v>
      </c>
      <c r="D16" s="9">
        <f t="shared" si="1"/>
        <v>1500.0249330949412</v>
      </c>
    </row>
    <row r="17" spans="1:4" ht="12.75">
      <c r="A17">
        <v>7</v>
      </c>
      <c r="B17" s="7">
        <v>0.044</v>
      </c>
      <c r="C17" s="8">
        <f t="shared" si="0"/>
        <v>0.0035947364110451296</v>
      </c>
      <c r="D17" s="9">
        <f t="shared" si="1"/>
        <v>1496.3681709916716</v>
      </c>
    </row>
    <row r="18" spans="1:4" ht="12.75">
      <c r="A18">
        <v>8</v>
      </c>
      <c r="B18" s="7">
        <v>0.045</v>
      </c>
      <c r="C18" s="8">
        <f t="shared" si="0"/>
        <v>0.0036748094004368514</v>
      </c>
      <c r="D18" s="9">
        <f t="shared" si="1"/>
        <v>1492.7209670494226</v>
      </c>
    </row>
    <row r="19" spans="1:4" ht="12.75">
      <c r="A19">
        <v>9</v>
      </c>
      <c r="B19" s="7">
        <v>0.046</v>
      </c>
      <c r="C19" s="8">
        <f t="shared" si="0"/>
        <v>0.00375481218114615</v>
      </c>
      <c r="D19" s="9">
        <f t="shared" si="1"/>
        <v>1489.0832966089565</v>
      </c>
    </row>
    <row r="20" spans="1:4" ht="12.75">
      <c r="A20">
        <v>10</v>
      </c>
      <c r="B20" s="7">
        <v>0.047</v>
      </c>
      <c r="C20" s="8">
        <f t="shared" si="0"/>
        <v>0.003834744881765939</v>
      </c>
      <c r="D20" s="9">
        <f t="shared" si="1"/>
        <v>1485.4551350655445</v>
      </c>
    </row>
    <row r="21" spans="2:3" ht="12.75">
      <c r="B21" s="7" t="s">
        <v>3</v>
      </c>
      <c r="C21" s="7"/>
    </row>
    <row r="22" spans="2:3" ht="12.75">
      <c r="B22" s="7"/>
      <c r="C22" s="7"/>
    </row>
    <row r="23" spans="2:3" ht="12.75">
      <c r="B23" s="7"/>
      <c r="C23" s="7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11.421875" defaultRowHeight="12.75"/>
  <cols>
    <col min="4" max="4" width="12.28125" style="0" bestFit="1" customWidth="1"/>
  </cols>
  <sheetData>
    <row r="1" spans="1:3" ht="12.75">
      <c r="A1" s="42" t="s">
        <v>16</v>
      </c>
      <c r="C1" t="s">
        <v>41</v>
      </c>
    </row>
    <row r="3" ht="12.75">
      <c r="B3" t="s">
        <v>1</v>
      </c>
    </row>
    <row r="4" spans="2:3" ht="12.75">
      <c r="B4" s="22" t="s">
        <v>2</v>
      </c>
      <c r="C4" s="34">
        <v>2</v>
      </c>
    </row>
    <row r="5" spans="2:3" ht="12.75">
      <c r="B5" s="24" t="s">
        <v>4</v>
      </c>
      <c r="C5" s="32">
        <v>24</v>
      </c>
    </row>
    <row r="6" spans="2:3" ht="12.75">
      <c r="B6" s="24" t="s">
        <v>17</v>
      </c>
      <c r="C6" s="35">
        <v>300</v>
      </c>
    </row>
    <row r="7" spans="2:3" ht="12.75">
      <c r="B7" s="24" t="s">
        <v>5</v>
      </c>
      <c r="C7" s="37">
        <v>0.5</v>
      </c>
    </row>
    <row r="8" spans="2:3" ht="12.75">
      <c r="B8" s="29" t="s">
        <v>6</v>
      </c>
      <c r="C8" s="38">
        <f>(1+C7)^(1/12)-1</f>
        <v>0.03436608313191658</v>
      </c>
    </row>
    <row r="10" ht="12.75">
      <c r="B10" t="s">
        <v>18</v>
      </c>
    </row>
    <row r="12" spans="2:4" ht="13.5" thickBot="1">
      <c r="B12" s="13" t="s">
        <v>14</v>
      </c>
      <c r="C12" s="13" t="s">
        <v>15</v>
      </c>
      <c r="D12" s="13" t="s">
        <v>19</v>
      </c>
    </row>
    <row r="13" spans="1:4" ht="13.5" thickTop="1">
      <c r="A13">
        <v>1</v>
      </c>
      <c r="B13" s="11">
        <v>0.4</v>
      </c>
      <c r="C13" s="10">
        <f>(1+B13)^(1/12)-1</f>
        <v>0.028436155726361267</v>
      </c>
      <c r="D13" s="9">
        <f>PV(C13,$C$5,-$C$6)</f>
        <v>5167.322085452891</v>
      </c>
    </row>
    <row r="14" spans="1:4" ht="12.75">
      <c r="A14">
        <v>2</v>
      </c>
      <c r="B14" s="11">
        <v>0.41</v>
      </c>
      <c r="C14" s="10">
        <f aca="true" t="shared" si="0" ref="C14:C22">(1+B14)^(1/12)-1</f>
        <v>0.02904632509356664</v>
      </c>
      <c r="D14" s="9">
        <f aca="true" t="shared" si="1" ref="D14:D22">PV(C14,$C$5,-$C$6)</f>
        <v>5133.253771650682</v>
      </c>
    </row>
    <row r="15" spans="1:4" ht="12.75">
      <c r="A15">
        <v>3</v>
      </c>
      <c r="B15" s="11">
        <v>0.42</v>
      </c>
      <c r="C15" s="10">
        <f t="shared" si="0"/>
        <v>0.02965254045707999</v>
      </c>
      <c r="D15" s="9">
        <f t="shared" si="1"/>
        <v>5099.731547501431</v>
      </c>
    </row>
    <row r="16" spans="1:4" ht="12.75">
      <c r="A16">
        <v>4</v>
      </c>
      <c r="B16" s="11">
        <v>0.43</v>
      </c>
      <c r="C16" s="10">
        <f t="shared" si="0"/>
        <v>0.030254855015656723</v>
      </c>
      <c r="D16" s="9">
        <f t="shared" si="1"/>
        <v>5066.7424949793</v>
      </c>
    </row>
    <row r="17" spans="1:4" ht="12.75">
      <c r="A17">
        <v>5</v>
      </c>
      <c r="B17" s="11">
        <v>0.44</v>
      </c>
      <c r="C17" s="10">
        <f t="shared" si="0"/>
        <v>0.030853320886444546</v>
      </c>
      <c r="D17" s="9">
        <f t="shared" si="1"/>
        <v>5034.27409469934</v>
      </c>
    </row>
    <row r="18" spans="1:4" ht="12.75">
      <c r="A18">
        <v>6</v>
      </c>
      <c r="B18" s="11">
        <v>0.45</v>
      </c>
      <c r="C18" s="10">
        <f t="shared" si="0"/>
        <v>0.03144798913430824</v>
      </c>
      <c r="D18" s="9">
        <f t="shared" si="1"/>
        <v>5002.314210839306</v>
      </c>
    </row>
    <row r="19" spans="1:4" ht="12.75">
      <c r="A19">
        <v>7</v>
      </c>
      <c r="B19" s="11">
        <v>0.46</v>
      </c>
      <c r="C19" s="10">
        <f t="shared" si="0"/>
        <v>0.03203890980016566</v>
      </c>
      <c r="D19" s="9">
        <f t="shared" si="1"/>
        <v>4970.851076734033</v>
      </c>
    </row>
    <row r="20" spans="1:4" ht="12.75">
      <c r="A20">
        <v>8</v>
      </c>
      <c r="B20" s="11">
        <v>0.47</v>
      </c>
      <c r="C20" s="10">
        <f t="shared" si="0"/>
        <v>0.03262613192836983</v>
      </c>
      <c r="D20" s="9">
        <f t="shared" si="1"/>
        <v>4939.873281108338</v>
      </c>
    </row>
    <row r="21" spans="1:4" ht="12.75">
      <c r="A21">
        <v>9</v>
      </c>
      <c r="B21" s="11">
        <v>0.48</v>
      </c>
      <c r="C21" s="10">
        <f t="shared" si="0"/>
        <v>0.033209703593181095</v>
      </c>
      <c r="D21" s="9">
        <f t="shared" si="1"/>
        <v>4909.369754915323</v>
      </c>
    </row>
    <row r="22" spans="1:4" ht="12.75">
      <c r="A22">
        <v>10</v>
      </c>
      <c r="B22" s="11">
        <v>0.49</v>
      </c>
      <c r="C22" s="10">
        <f t="shared" si="0"/>
        <v>0.03378967192435911</v>
      </c>
      <c r="D22" s="9">
        <f t="shared" si="1"/>
        <v>4879.329758750139</v>
      </c>
    </row>
    <row r="23" spans="2:3" ht="12.75">
      <c r="B23" s="11"/>
      <c r="C23" s="11"/>
    </row>
    <row r="24" spans="2:3" ht="12.75">
      <c r="B24" s="11"/>
      <c r="C24" s="11"/>
    </row>
    <row r="25" spans="2:3" ht="12.75">
      <c r="B25" s="11"/>
      <c r="C25" s="11"/>
    </row>
    <row r="26" spans="2:3" ht="12.75">
      <c r="B26" s="11"/>
      <c r="C26" s="11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1">
      <selection activeCell="A1" sqref="A1"/>
    </sheetView>
  </sheetViews>
  <sheetFormatPr defaultColWidth="11.421875" defaultRowHeight="12.75"/>
  <cols>
    <col min="2" max="2" width="12.57421875" style="0" customWidth="1"/>
    <col min="6" max="6" width="13.140625" style="0" bestFit="1" customWidth="1"/>
  </cols>
  <sheetData>
    <row r="1" spans="1:3" ht="12.75">
      <c r="A1" s="42" t="s">
        <v>20</v>
      </c>
      <c r="C1" t="s">
        <v>41</v>
      </c>
    </row>
    <row r="3" ht="12.75">
      <c r="B3" t="s">
        <v>1</v>
      </c>
    </row>
    <row r="4" spans="2:5" ht="12.75">
      <c r="B4" s="22" t="s">
        <v>2</v>
      </c>
      <c r="C4" s="34">
        <v>5</v>
      </c>
      <c r="E4" t="s">
        <v>26</v>
      </c>
    </row>
    <row r="5" spans="2:6" ht="12.75">
      <c r="B5" s="24" t="s">
        <v>4</v>
      </c>
      <c r="C5" s="32">
        <v>60</v>
      </c>
      <c r="E5" s="14" t="s">
        <v>27</v>
      </c>
      <c r="F5" s="15">
        <f>SUM(D13:D72)</f>
        <v>162755.18011686817</v>
      </c>
    </row>
    <row r="6" spans="2:3" ht="12.75">
      <c r="B6" s="24" t="s">
        <v>21</v>
      </c>
      <c r="C6" s="35">
        <v>1000</v>
      </c>
    </row>
    <row r="7" spans="2:3" ht="12.75">
      <c r="B7" s="24" t="s">
        <v>22</v>
      </c>
      <c r="C7" s="35">
        <v>50</v>
      </c>
    </row>
    <row r="8" spans="2:3" ht="12.75">
      <c r="B8" s="24" t="s">
        <v>5</v>
      </c>
      <c r="C8" s="37">
        <v>0.047</v>
      </c>
    </row>
    <row r="9" spans="2:3" ht="12.75">
      <c r="B9" s="29" t="s">
        <v>6</v>
      </c>
      <c r="C9" s="38">
        <f>(1+C8)^(1/12)-1</f>
        <v>0.003834744881765939</v>
      </c>
    </row>
    <row r="11" spans="2:4" ht="13.5" thickBot="1">
      <c r="B11" s="21" t="s">
        <v>23</v>
      </c>
      <c r="C11" s="5" t="s">
        <v>24</v>
      </c>
      <c r="D11" s="5" t="s">
        <v>25</v>
      </c>
    </row>
    <row r="12" ht="13.5" thickTop="1">
      <c r="B12">
        <v>0</v>
      </c>
    </row>
    <row r="13" spans="2:7" ht="12.75">
      <c r="B13">
        <v>1</v>
      </c>
      <c r="C13" s="6">
        <f>$C$6+B12*$C$7</f>
        <v>1000</v>
      </c>
      <c r="D13" s="6">
        <f>C13*(1+$C$9)^(60-B13)</f>
        <v>1253.3465933162095</v>
      </c>
      <c r="F13" s="3"/>
      <c r="G13" s="1"/>
    </row>
    <row r="14" spans="2:7" ht="12.75">
      <c r="B14">
        <v>2</v>
      </c>
      <c r="C14" s="6">
        <f aca="true" t="shared" si="0" ref="C14:C72">$C$6+B13*$C$7</f>
        <v>1050</v>
      </c>
      <c r="D14" s="6">
        <f aca="true" t="shared" si="1" ref="D14:D72">C14*(1+$C$9)^(60-B14)</f>
        <v>1310.9866237365825</v>
      </c>
      <c r="F14" s="3"/>
      <c r="G14" s="1"/>
    </row>
    <row r="15" spans="2:7" ht="12.75">
      <c r="B15">
        <v>3</v>
      </c>
      <c r="C15" s="6">
        <f t="shared" si="0"/>
        <v>1100</v>
      </c>
      <c r="D15" s="6">
        <f t="shared" si="1"/>
        <v>1368.1679830299097</v>
      </c>
      <c r="F15" s="3"/>
      <c r="G15" s="1"/>
    </row>
    <row r="16" spans="2:7" ht="12.75">
      <c r="B16">
        <v>4</v>
      </c>
      <c r="C16" s="6">
        <f t="shared" si="0"/>
        <v>1150</v>
      </c>
      <c r="D16" s="6">
        <f t="shared" si="1"/>
        <v>1424.893334382909</v>
      </c>
      <c r="F16" s="3"/>
      <c r="G16" s="1"/>
    </row>
    <row r="17" spans="2:7" ht="12.75">
      <c r="B17">
        <v>5</v>
      </c>
      <c r="C17" s="6">
        <f t="shared" si="0"/>
        <v>1200</v>
      </c>
      <c r="D17" s="6">
        <f t="shared" si="1"/>
        <v>1481.165327328492</v>
      </c>
      <c r="F17" s="3"/>
      <c r="G17" s="1"/>
    </row>
    <row r="18" spans="2:7" ht="12.75">
      <c r="B18">
        <v>6</v>
      </c>
      <c r="C18" s="6">
        <f t="shared" si="0"/>
        <v>1250</v>
      </c>
      <c r="D18" s="6">
        <f t="shared" si="1"/>
        <v>1536.9865978112132</v>
      </c>
      <c r="F18" s="3"/>
      <c r="G18" s="1"/>
    </row>
    <row r="19" spans="2:7" ht="12.75">
      <c r="B19">
        <v>7</v>
      </c>
      <c r="C19" s="6">
        <f t="shared" si="0"/>
        <v>1300</v>
      </c>
      <c r="D19" s="6">
        <f t="shared" si="1"/>
        <v>1592.3597682524257</v>
      </c>
      <c r="F19" s="3"/>
      <c r="G19" s="1"/>
    </row>
    <row r="20" spans="2:7" ht="12.75">
      <c r="B20">
        <v>8</v>
      </c>
      <c r="C20" s="6">
        <f t="shared" si="0"/>
        <v>1350</v>
      </c>
      <c r="D20" s="6">
        <f t="shared" si="1"/>
        <v>1647.2874476151333</v>
      </c>
      <c r="F20" s="3"/>
      <c r="G20" s="1"/>
    </row>
    <row r="21" spans="2:7" ht="12.75">
      <c r="B21">
        <v>9</v>
      </c>
      <c r="C21" s="6">
        <f t="shared" si="0"/>
        <v>1400</v>
      </c>
      <c r="D21" s="6">
        <f t="shared" si="1"/>
        <v>1701.7722314685461</v>
      </c>
      <c r="F21" s="3"/>
      <c r="G21" s="1"/>
    </row>
    <row r="22" spans="2:7" ht="12.75">
      <c r="B22">
        <v>10</v>
      </c>
      <c r="C22" s="6">
        <f t="shared" si="0"/>
        <v>1450</v>
      </c>
      <c r="D22" s="6">
        <f t="shared" si="1"/>
        <v>1755.816702052337</v>
      </c>
      <c r="F22" s="3">
        <v>0.049</v>
      </c>
      <c r="G22" s="1"/>
    </row>
    <row r="23" spans="2:6" ht="12.75">
      <c r="B23">
        <v>11</v>
      </c>
      <c r="C23" s="6">
        <f t="shared" si="0"/>
        <v>1500</v>
      </c>
      <c r="D23" s="6">
        <f t="shared" si="1"/>
        <v>1809.4234283406067</v>
      </c>
      <c r="F23" s="12"/>
    </row>
    <row r="24" spans="2:6" ht="12.75">
      <c r="B24">
        <v>12</v>
      </c>
      <c r="C24" s="6">
        <f t="shared" si="0"/>
        <v>1550</v>
      </c>
      <c r="D24" s="6">
        <f t="shared" si="1"/>
        <v>1862.5949661055506</v>
      </c>
      <c r="F24" s="12"/>
    </row>
    <row r="25" spans="2:6" ht="12.75">
      <c r="B25">
        <v>13</v>
      </c>
      <c r="C25" s="6">
        <f t="shared" si="0"/>
        <v>1600</v>
      </c>
      <c r="D25" s="6">
        <f t="shared" si="1"/>
        <v>1915.333857980836</v>
      </c>
      <c r="F25" s="12"/>
    </row>
    <row r="26" spans="2:6" ht="12.75">
      <c r="B26">
        <v>14</v>
      </c>
      <c r="C26" s="6">
        <f t="shared" si="0"/>
        <v>1650</v>
      </c>
      <c r="D26" s="6">
        <f t="shared" si="1"/>
        <v>1967.6426335246838</v>
      </c>
      <c r="F26" s="12"/>
    </row>
    <row r="27" spans="2:6" ht="12.75">
      <c r="B27">
        <v>15</v>
      </c>
      <c r="C27" s="6">
        <f t="shared" si="0"/>
        <v>1700</v>
      </c>
      <c r="D27" s="6">
        <f t="shared" si="1"/>
        <v>2019.5238092826655</v>
      </c>
      <c r="F27" s="12"/>
    </row>
    <row r="28" spans="2:6" ht="12.75">
      <c r="B28">
        <v>16</v>
      </c>
      <c r="C28" s="6">
        <f t="shared" si="0"/>
        <v>1750</v>
      </c>
      <c r="D28" s="6">
        <f t="shared" si="1"/>
        <v>2070.9798888502064</v>
      </c>
      <c r="F28" s="12"/>
    </row>
    <row r="29" spans="2:6" ht="12.75">
      <c r="B29">
        <v>17</v>
      </c>
      <c r="C29" s="6">
        <f t="shared" si="0"/>
        <v>1800</v>
      </c>
      <c r="D29" s="6">
        <f t="shared" si="1"/>
        <v>2122.013362934802</v>
      </c>
      <c r="F29" s="12"/>
    </row>
    <row r="30" spans="2:6" ht="12.75">
      <c r="B30">
        <v>18</v>
      </c>
      <c r="C30" s="6">
        <f t="shared" si="0"/>
        <v>1850</v>
      </c>
      <c r="D30" s="6">
        <f t="shared" si="1"/>
        <v>2172.626709417951</v>
      </c>
      <c r="F30" s="12"/>
    </row>
    <row r="31" spans="2:6" ht="12.75">
      <c r="B31">
        <v>19</v>
      </c>
      <c r="C31" s="6">
        <f t="shared" si="0"/>
        <v>1900</v>
      </c>
      <c r="D31" s="6">
        <f t="shared" si="1"/>
        <v>2222.822393416802</v>
      </c>
      <c r="F31" s="12"/>
    </row>
    <row r="32" spans="2:6" ht="12.75">
      <c r="B32">
        <v>20</v>
      </c>
      <c r="C32" s="6">
        <f t="shared" si="0"/>
        <v>1950</v>
      </c>
      <c r="D32" s="6">
        <f t="shared" si="1"/>
        <v>2272.602867345509</v>
      </c>
      <c r="F32" s="12"/>
    </row>
    <row r="33" spans="2:6" ht="12.75">
      <c r="B33">
        <v>21</v>
      </c>
      <c r="C33" s="6">
        <f t="shared" si="0"/>
        <v>2000</v>
      </c>
      <c r="D33" s="6">
        <f t="shared" si="1"/>
        <v>2321.9705709763216</v>
      </c>
      <c r="F33" s="12"/>
    </row>
    <row r="34" spans="2:6" ht="12.75">
      <c r="B34">
        <v>22</v>
      </c>
      <c r="C34" s="6">
        <f t="shared" si="0"/>
        <v>2050</v>
      </c>
      <c r="D34" s="6">
        <f t="shared" si="1"/>
        <v>2370.9279315003723</v>
      </c>
      <c r="F34" s="11"/>
    </row>
    <row r="35" spans="2:6" ht="12.75">
      <c r="B35">
        <v>23</v>
      </c>
      <c r="C35" s="6">
        <f t="shared" si="0"/>
        <v>2100</v>
      </c>
      <c r="D35" s="6">
        <f t="shared" si="1"/>
        <v>2419.477363588204</v>
      </c>
      <c r="F35" s="11"/>
    </row>
    <row r="36" spans="2:6" ht="12.75">
      <c r="B36">
        <v>24</v>
      </c>
      <c r="C36" s="6">
        <f t="shared" si="0"/>
        <v>2150</v>
      </c>
      <c r="D36" s="6">
        <f t="shared" si="1"/>
        <v>2467.6212694500005</v>
      </c>
      <c r="F36" s="11"/>
    </row>
    <row r="37" spans="2:6" ht="12.75">
      <c r="B37">
        <v>25</v>
      </c>
      <c r="C37" s="6">
        <f t="shared" si="0"/>
        <v>2200</v>
      </c>
      <c r="D37" s="6">
        <f t="shared" si="1"/>
        <v>2515.362038895558</v>
      </c>
      <c r="F37" s="11"/>
    </row>
    <row r="38" spans="2:6" ht="12.75">
      <c r="B38">
        <v>26</v>
      </c>
      <c r="C38" s="6">
        <f t="shared" si="0"/>
        <v>2250</v>
      </c>
      <c r="D38" s="6">
        <f t="shared" si="1"/>
        <v>2562.7020493939613</v>
      </c>
      <c r="F38" s="11"/>
    </row>
    <row r="39" spans="2:6" ht="12.75">
      <c r="B39">
        <v>27</v>
      </c>
      <c r="C39" s="6">
        <f t="shared" si="0"/>
        <v>2300</v>
      </c>
      <c r="D39" s="6">
        <f t="shared" si="1"/>
        <v>2609.643666133002</v>
      </c>
      <c r="F39" s="11"/>
    </row>
    <row r="40" spans="2:6" ht="12.75">
      <c r="B40">
        <v>28</v>
      </c>
      <c r="C40" s="6">
        <f t="shared" si="0"/>
        <v>2350</v>
      </c>
      <c r="D40" s="6">
        <f t="shared" si="1"/>
        <v>2656.18924207831</v>
      </c>
      <c r="F40" s="11"/>
    </row>
    <row r="41" spans="2:6" ht="12.75">
      <c r="B41">
        <v>29</v>
      </c>
      <c r="C41" s="6">
        <f t="shared" si="0"/>
        <v>2400</v>
      </c>
      <c r="D41" s="6">
        <f t="shared" si="1"/>
        <v>2702.341118032222</v>
      </c>
      <c r="F41" s="11"/>
    </row>
    <row r="42" spans="2:6" ht="12.75">
      <c r="B42">
        <v>30</v>
      </c>
      <c r="C42" s="6">
        <f t="shared" si="0"/>
        <v>2450</v>
      </c>
      <c r="D42" s="6">
        <f t="shared" si="1"/>
        <v>2748.101622692367</v>
      </c>
      <c r="F42" s="11"/>
    </row>
    <row r="43" spans="2:6" ht="12.75">
      <c r="B43">
        <v>31</v>
      </c>
      <c r="C43" s="6">
        <f t="shared" si="0"/>
        <v>2500</v>
      </c>
      <c r="D43" s="6">
        <f t="shared" si="1"/>
        <v>2793.47307271</v>
      </c>
      <c r="F43" s="11"/>
    </row>
    <row r="44" spans="2:6" ht="12.75">
      <c r="B44">
        <v>32</v>
      </c>
      <c r="C44" s="6">
        <f t="shared" si="0"/>
        <v>2550</v>
      </c>
      <c r="D44" s="6">
        <f t="shared" si="1"/>
        <v>2838.457772748046</v>
      </c>
      <c r="F44" s="11"/>
    </row>
    <row r="45" spans="2:6" ht="12.75">
      <c r="B45">
        <v>33</v>
      </c>
      <c r="C45" s="6">
        <f t="shared" si="0"/>
        <v>2600</v>
      </c>
      <c r="D45" s="6">
        <f t="shared" si="1"/>
        <v>2883.05801553889</v>
      </c>
      <c r="F45" s="11"/>
    </row>
    <row r="46" spans="2:6" ht="12.75">
      <c r="B46">
        <v>34</v>
      </c>
      <c r="C46" s="6">
        <f t="shared" si="0"/>
        <v>2650</v>
      </c>
      <c r="D46" s="6">
        <f t="shared" si="1"/>
        <v>2927.2760819418945</v>
      </c>
      <c r="F46" s="11"/>
    </row>
    <row r="47" spans="2:6" ht="12.75">
      <c r="B47">
        <v>35</v>
      </c>
      <c r="C47" s="6">
        <f t="shared" si="0"/>
        <v>2700</v>
      </c>
      <c r="D47" s="6">
        <f t="shared" si="1"/>
        <v>2971.114241000659</v>
      </c>
      <c r="F47" s="11"/>
    </row>
    <row r="48" spans="2:6" ht="12.75">
      <c r="B48">
        <v>36</v>
      </c>
      <c r="C48" s="6">
        <f t="shared" si="0"/>
        <v>2750</v>
      </c>
      <c r="D48" s="6">
        <f t="shared" si="1"/>
        <v>3014.5747500000007</v>
      </c>
      <c r="F48" s="11"/>
    </row>
    <row r="49" spans="2:6" ht="12.75">
      <c r="B49">
        <v>37</v>
      </c>
      <c r="C49" s="6">
        <f t="shared" si="0"/>
        <v>2800</v>
      </c>
      <c r="D49" s="6">
        <f t="shared" si="1"/>
        <v>3057.659854522689</v>
      </c>
      <c r="F49" s="11"/>
    </row>
    <row r="50" spans="2:6" ht="12.75">
      <c r="B50">
        <v>38</v>
      </c>
      <c r="C50" s="6">
        <f t="shared" si="0"/>
        <v>2850</v>
      </c>
      <c r="D50" s="6">
        <f t="shared" si="1"/>
        <v>3100.3717885059073</v>
      </c>
      <c r="F50" s="11"/>
    </row>
    <row r="51" spans="2:6" ht="12.75">
      <c r="B51">
        <v>39</v>
      </c>
      <c r="C51" s="6">
        <f t="shared" si="0"/>
        <v>2900</v>
      </c>
      <c r="D51" s="6">
        <f t="shared" si="1"/>
        <v>3142.7127742974567</v>
      </c>
      <c r="F51" s="11"/>
    </row>
    <row r="52" spans="2:6" ht="12.75">
      <c r="B52">
        <v>40</v>
      </c>
      <c r="C52" s="6">
        <f t="shared" si="0"/>
        <v>2950</v>
      </c>
      <c r="D52" s="6">
        <f t="shared" si="1"/>
        <v>3184.6850227117047</v>
      </c>
      <c r="F52" s="11"/>
    </row>
    <row r="53" spans="2:6" ht="12.75">
      <c r="B53">
        <v>41</v>
      </c>
      <c r="C53" s="6">
        <f t="shared" si="0"/>
        <v>3000</v>
      </c>
      <c r="D53" s="6">
        <f t="shared" si="1"/>
        <v>3226.290733085269</v>
      </c>
      <c r="F53" s="11"/>
    </row>
    <row r="54" spans="2:4" ht="12.75">
      <c r="B54">
        <v>42</v>
      </c>
      <c r="C54" s="6">
        <f t="shared" si="0"/>
        <v>3050</v>
      </c>
      <c r="D54" s="6">
        <f t="shared" si="1"/>
        <v>3267.532093332444</v>
      </c>
    </row>
    <row r="55" spans="2:4" ht="12.75">
      <c r="B55">
        <v>43</v>
      </c>
      <c r="C55" s="6">
        <f t="shared" si="0"/>
        <v>3100</v>
      </c>
      <c r="D55" s="6">
        <f t="shared" si="1"/>
        <v>3308.411280000382</v>
      </c>
    </row>
    <row r="56" spans="2:4" ht="12.75">
      <c r="B56">
        <v>44</v>
      </c>
      <c r="C56" s="6">
        <f t="shared" si="0"/>
        <v>3150</v>
      </c>
      <c r="D56" s="6">
        <f t="shared" si="1"/>
        <v>3348.9304583240046</v>
      </c>
    </row>
    <row r="57" spans="2:4" ht="12.75">
      <c r="B57">
        <v>45</v>
      </c>
      <c r="C57" s="6">
        <f t="shared" si="0"/>
        <v>3200</v>
      </c>
      <c r="D57" s="6">
        <f t="shared" si="1"/>
        <v>3389.0917822806728</v>
      </c>
    </row>
    <row r="58" spans="2:4" ht="12.75">
      <c r="B58">
        <v>46</v>
      </c>
      <c r="C58" s="6">
        <f t="shared" si="0"/>
        <v>3250</v>
      </c>
      <c r="D58" s="6">
        <f t="shared" si="1"/>
        <v>3428.8973946445944</v>
      </c>
    </row>
    <row r="59" spans="2:4" ht="12.75">
      <c r="B59">
        <v>47</v>
      </c>
      <c r="C59" s="6">
        <f t="shared" si="0"/>
        <v>3300</v>
      </c>
      <c r="D59" s="6">
        <f t="shared" si="1"/>
        <v>3468.3494270409897</v>
      </c>
    </row>
    <row r="60" spans="2:4" ht="12.75">
      <c r="B60">
        <v>48</v>
      </c>
      <c r="C60" s="6">
        <f t="shared" si="0"/>
        <v>3350</v>
      </c>
      <c r="D60" s="6">
        <f t="shared" si="1"/>
        <v>3507.4500000000007</v>
      </c>
    </row>
    <row r="61" spans="2:4" ht="12.75">
      <c r="B61">
        <v>49</v>
      </c>
      <c r="C61" s="6">
        <f t="shared" si="0"/>
        <v>3400</v>
      </c>
      <c r="D61" s="6">
        <f t="shared" si="1"/>
        <v>3546.2012230103496</v>
      </c>
    </row>
    <row r="62" spans="2:4" ht="12.75">
      <c r="B62">
        <v>50</v>
      </c>
      <c r="C62" s="6">
        <f t="shared" si="0"/>
        <v>3450</v>
      </c>
      <c r="D62" s="6">
        <f t="shared" si="1"/>
        <v>3584.6051945727563</v>
      </c>
    </row>
    <row r="63" spans="2:4" ht="12.75">
      <c r="B63">
        <v>51</v>
      </c>
      <c r="C63" s="6">
        <f t="shared" si="0"/>
        <v>3500</v>
      </c>
      <c r="D63" s="6">
        <f t="shared" si="1"/>
        <v>3622.6640022531033</v>
      </c>
    </row>
    <row r="64" spans="2:4" ht="12.75">
      <c r="B64">
        <v>52</v>
      </c>
      <c r="C64" s="6">
        <f t="shared" si="0"/>
        <v>3550</v>
      </c>
      <c r="D64" s="6">
        <f t="shared" si="1"/>
        <v>3660.3797227353543</v>
      </c>
    </row>
    <row r="65" spans="2:4" ht="12.75">
      <c r="B65">
        <v>53</v>
      </c>
      <c r="C65" s="6">
        <f t="shared" si="0"/>
        <v>3600</v>
      </c>
      <c r="D65" s="6">
        <f t="shared" si="1"/>
        <v>3697.7544218742332</v>
      </c>
    </row>
    <row r="66" spans="2:4" ht="12.75">
      <c r="B66">
        <v>54</v>
      </c>
      <c r="C66" s="6">
        <f t="shared" si="0"/>
        <v>3650</v>
      </c>
      <c r="D66" s="6">
        <f t="shared" si="1"/>
        <v>3734.7901547476536</v>
      </c>
    </row>
    <row r="67" spans="2:4" ht="12.75">
      <c r="B67">
        <v>55</v>
      </c>
      <c r="C67" s="6">
        <f t="shared" si="0"/>
        <v>3700</v>
      </c>
      <c r="D67" s="6">
        <f t="shared" si="1"/>
        <v>3771.488965708911</v>
      </c>
    </row>
    <row r="68" spans="2:4" ht="12.75">
      <c r="B68">
        <v>56</v>
      </c>
      <c r="C68" s="6">
        <f t="shared" si="0"/>
        <v>3750</v>
      </c>
      <c r="D68" s="6">
        <f t="shared" si="1"/>
        <v>3807.8528884386274</v>
      </c>
    </row>
    <row r="69" spans="2:4" ht="12.75">
      <c r="B69">
        <v>57</v>
      </c>
      <c r="C69" s="6">
        <f t="shared" si="0"/>
        <v>3800</v>
      </c>
      <c r="D69" s="6">
        <f t="shared" si="1"/>
        <v>3843.8839459964643</v>
      </c>
    </row>
    <row r="70" spans="2:4" ht="12.75">
      <c r="B70">
        <v>58</v>
      </c>
      <c r="C70" s="6">
        <f t="shared" si="0"/>
        <v>3850</v>
      </c>
      <c r="D70" s="6">
        <f t="shared" si="1"/>
        <v>3879.5841508725844</v>
      </c>
    </row>
    <row r="71" spans="2:4" ht="12.75">
      <c r="B71">
        <v>59</v>
      </c>
      <c r="C71" s="6">
        <f t="shared" si="0"/>
        <v>3900</v>
      </c>
      <c r="D71" s="6">
        <f t="shared" si="1"/>
        <v>3914.955505038887</v>
      </c>
    </row>
    <row r="72" spans="2:4" ht="12.75">
      <c r="B72">
        <v>60</v>
      </c>
      <c r="C72" s="6">
        <f t="shared" si="0"/>
        <v>3950</v>
      </c>
      <c r="D72" s="6">
        <f t="shared" si="1"/>
        <v>3950</v>
      </c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E13" sqref="E13"/>
    </sheetView>
  </sheetViews>
  <sheetFormatPr defaultColWidth="11.421875" defaultRowHeight="12.75"/>
  <cols>
    <col min="2" max="2" width="12.57421875" style="0" customWidth="1"/>
    <col min="6" max="6" width="13.140625" style="0" bestFit="1" customWidth="1"/>
  </cols>
  <sheetData>
    <row r="1" spans="1:3" ht="12.75">
      <c r="A1" s="42" t="s">
        <v>28</v>
      </c>
      <c r="C1" t="s">
        <v>41</v>
      </c>
    </row>
    <row r="3" ht="12.75">
      <c r="B3" t="s">
        <v>1</v>
      </c>
    </row>
    <row r="4" spans="2:5" ht="12.75">
      <c r="B4" s="22" t="s">
        <v>2</v>
      </c>
      <c r="C4" s="34">
        <v>5</v>
      </c>
      <c r="E4" t="s">
        <v>26</v>
      </c>
    </row>
    <row r="5" spans="2:6" ht="12.75">
      <c r="B5" s="24" t="s">
        <v>4</v>
      </c>
      <c r="C5" s="32">
        <v>60</v>
      </c>
      <c r="E5" s="14" t="s">
        <v>27</v>
      </c>
      <c r="F5" s="15">
        <f>SUM(D13:D72)</f>
        <v>90595.41415604294</v>
      </c>
    </row>
    <row r="6" spans="2:3" ht="12.75">
      <c r="B6" s="24" t="s">
        <v>21</v>
      </c>
      <c r="C6" s="35">
        <v>1000</v>
      </c>
    </row>
    <row r="7" spans="2:3" ht="12.75">
      <c r="B7" s="24" t="s">
        <v>29</v>
      </c>
      <c r="C7" s="36">
        <v>0.01</v>
      </c>
    </row>
    <row r="8" spans="2:3" ht="12.75">
      <c r="B8" s="24" t="s">
        <v>5</v>
      </c>
      <c r="C8" s="37">
        <v>0.047</v>
      </c>
    </row>
    <row r="9" spans="2:3" ht="12.75">
      <c r="B9" s="29" t="s">
        <v>6</v>
      </c>
      <c r="C9" s="38">
        <f>(1+C8)^(1/12)-1</f>
        <v>0.003834744881765939</v>
      </c>
    </row>
    <row r="11" spans="2:4" ht="13.5" thickBot="1">
      <c r="B11" s="13" t="s">
        <v>23</v>
      </c>
      <c r="C11" s="13" t="s">
        <v>24</v>
      </c>
      <c r="D11" s="13" t="s">
        <v>25</v>
      </c>
    </row>
    <row r="12" spans="2:4" ht="13.5" thickTop="1">
      <c r="B12" s="1">
        <v>0</v>
      </c>
      <c r="C12" s="1"/>
      <c r="D12" s="1"/>
    </row>
    <row r="13" spans="2:7" ht="12.75">
      <c r="B13" s="1">
        <v>1</v>
      </c>
      <c r="C13" s="4">
        <f>$C$6*(1+$C$7)^B12</f>
        <v>1000</v>
      </c>
      <c r="D13" s="4">
        <f>C13*(1+$C$9)^(60-B13)</f>
        <v>1253.3465933162095</v>
      </c>
      <c r="F13" s="3"/>
      <c r="G13" s="1"/>
    </row>
    <row r="14" spans="2:7" ht="12.75">
      <c r="B14" s="1">
        <v>2</v>
      </c>
      <c r="C14" s="4">
        <f aca="true" t="shared" si="0" ref="C14:C72">$C$6*(1+$C$7)^B13</f>
        <v>1010</v>
      </c>
      <c r="D14" s="4">
        <f aca="true" t="shared" si="1" ref="D14:D72">C14*(1+$C$9)^(60-B14)</f>
        <v>1261.044276165665</v>
      </c>
      <c r="F14" s="3"/>
      <c r="G14" s="1"/>
    </row>
    <row r="15" spans="2:7" ht="12.75">
      <c r="B15" s="1">
        <v>3</v>
      </c>
      <c r="C15" s="4">
        <f t="shared" si="0"/>
        <v>1020.1</v>
      </c>
      <c r="D15" s="4">
        <f t="shared" si="1"/>
        <v>1268.7892358989188</v>
      </c>
      <c r="F15" s="3"/>
      <c r="G15" s="1"/>
    </row>
    <row r="16" spans="2:7" ht="12.75">
      <c r="B16" s="1">
        <v>4</v>
      </c>
      <c r="C16" s="4">
        <f t="shared" si="0"/>
        <v>1030.301</v>
      </c>
      <c r="D16" s="4">
        <f t="shared" si="1"/>
        <v>1276.5817628765612</v>
      </c>
      <c r="F16" s="3"/>
      <c r="G16" s="1"/>
    </row>
    <row r="17" spans="2:7" ht="12.75">
      <c r="B17" s="1">
        <v>5</v>
      </c>
      <c r="C17" s="4">
        <f t="shared" si="0"/>
        <v>1040.60401</v>
      </c>
      <c r="D17" s="4">
        <f t="shared" si="1"/>
        <v>1284.4221492424927</v>
      </c>
      <c r="F17" s="3"/>
      <c r="G17" s="1"/>
    </row>
    <row r="18" spans="2:7" ht="12.75">
      <c r="B18" s="1">
        <v>6</v>
      </c>
      <c r="C18" s="4">
        <f t="shared" si="0"/>
        <v>1051.0100501</v>
      </c>
      <c r="D18" s="4">
        <f t="shared" si="1"/>
        <v>1292.3106889348733</v>
      </c>
      <c r="F18" s="3"/>
      <c r="G18" s="1"/>
    </row>
    <row r="19" spans="2:7" ht="12.75">
      <c r="B19" s="1">
        <v>7</v>
      </c>
      <c r="C19" s="4">
        <f t="shared" si="0"/>
        <v>1061.520150601</v>
      </c>
      <c r="D19" s="4">
        <f t="shared" si="1"/>
        <v>1300.247677697145</v>
      </c>
      <c r="F19" s="3"/>
      <c r="G19" s="1"/>
    </row>
    <row r="20" spans="2:7" ht="12.75">
      <c r="B20" s="1">
        <v>8</v>
      </c>
      <c r="C20" s="4">
        <f t="shared" si="0"/>
        <v>1072.1353521070098</v>
      </c>
      <c r="D20" s="4">
        <f t="shared" si="1"/>
        <v>1308.2334130891172</v>
      </c>
      <c r="F20" s="3"/>
      <c r="G20" s="1"/>
    </row>
    <row r="21" spans="2:7" ht="12.75">
      <c r="B21" s="1">
        <v>9</v>
      </c>
      <c r="C21" s="4">
        <f t="shared" si="0"/>
        <v>1082.8567056280801</v>
      </c>
      <c r="D21" s="4">
        <f t="shared" si="1"/>
        <v>1316.2681944981261</v>
      </c>
      <c r="F21" s="3"/>
      <c r="G21" s="1"/>
    </row>
    <row r="22" spans="2:7" ht="12.75">
      <c r="B22" s="1">
        <v>10</v>
      </c>
      <c r="C22" s="4">
        <f t="shared" si="0"/>
        <v>1093.685272684361</v>
      </c>
      <c r="D22" s="4">
        <f t="shared" si="1"/>
        <v>1324.3523231502522</v>
      </c>
      <c r="F22" s="3"/>
      <c r="G22" s="1"/>
    </row>
    <row r="23" spans="2:6" ht="12.75">
      <c r="B23" s="1">
        <v>11</v>
      </c>
      <c r="C23" s="4">
        <f t="shared" si="0"/>
        <v>1104.6221254112047</v>
      </c>
      <c r="D23" s="4">
        <f t="shared" si="1"/>
        <v>1332.4861021216198</v>
      </c>
      <c r="F23" s="12"/>
    </row>
    <row r="24" spans="2:6" ht="12.75">
      <c r="B24" s="1">
        <v>12</v>
      </c>
      <c r="C24" s="4">
        <f t="shared" si="0"/>
        <v>1115.6683466653164</v>
      </c>
      <c r="D24" s="4">
        <f t="shared" si="1"/>
        <v>1340.6698363497553</v>
      </c>
      <c r="F24" s="12"/>
    </row>
    <row r="25" spans="2:6" ht="12.75">
      <c r="B25" s="1">
        <v>13</v>
      </c>
      <c r="C25" s="4">
        <f t="shared" si="0"/>
        <v>1126.8250301319697</v>
      </c>
      <c r="D25" s="4">
        <f t="shared" si="1"/>
        <v>1348.9038326450232</v>
      </c>
      <c r="F25" s="12"/>
    </row>
    <row r="26" spans="2:6" ht="12.75">
      <c r="B26" s="1">
        <v>14</v>
      </c>
      <c r="C26" s="4">
        <f t="shared" si="0"/>
        <v>1138.0932804332895</v>
      </c>
      <c r="D26" s="4">
        <f t="shared" si="1"/>
        <v>1357.188399702124</v>
      </c>
      <c r="F26" s="12"/>
    </row>
    <row r="27" spans="2:6" ht="12.75">
      <c r="B27" s="1">
        <v>15</v>
      </c>
      <c r="C27" s="4">
        <f t="shared" si="0"/>
        <v>1149.4742132376225</v>
      </c>
      <c r="D27" s="4">
        <f t="shared" si="1"/>
        <v>1365.5238481116696</v>
      </c>
      <c r="F27" s="12"/>
    </row>
    <row r="28" spans="2:6" ht="12.75">
      <c r="B28" s="1">
        <v>16</v>
      </c>
      <c r="C28" s="4">
        <f t="shared" si="0"/>
        <v>1160.9689553699984</v>
      </c>
      <c r="D28" s="4">
        <f t="shared" si="1"/>
        <v>1373.9104903718282</v>
      </c>
      <c r="F28" s="12"/>
    </row>
    <row r="29" spans="2:6" ht="12.75">
      <c r="B29" s="1">
        <v>17</v>
      </c>
      <c r="C29" s="4">
        <f t="shared" si="0"/>
        <v>1172.5786449236987</v>
      </c>
      <c r="D29" s="4">
        <f t="shared" si="1"/>
        <v>1382.3486409000393</v>
      </c>
      <c r="F29" s="12"/>
    </row>
    <row r="30" spans="2:6" ht="12.75">
      <c r="B30" s="1">
        <v>18</v>
      </c>
      <c r="C30" s="4">
        <f t="shared" si="0"/>
        <v>1184.3044313729358</v>
      </c>
      <c r="D30" s="4">
        <f t="shared" si="1"/>
        <v>1390.8386160447997</v>
      </c>
      <c r="F30" s="12"/>
    </row>
    <row r="31" spans="2:6" ht="12.75">
      <c r="B31" s="1">
        <v>19</v>
      </c>
      <c r="C31" s="4">
        <f t="shared" si="0"/>
        <v>1196.1474756866653</v>
      </c>
      <c r="D31" s="4">
        <f t="shared" si="1"/>
        <v>1399.3807340975256</v>
      </c>
      <c r="F31" s="12"/>
    </row>
    <row r="32" spans="2:6" ht="12.75">
      <c r="B32" s="1">
        <v>20</v>
      </c>
      <c r="C32" s="4">
        <f t="shared" si="0"/>
        <v>1208.1089504435315</v>
      </c>
      <c r="D32" s="4">
        <f t="shared" si="1"/>
        <v>1407.9753153044837</v>
      </c>
      <c r="F32" s="12"/>
    </row>
    <row r="33" spans="2:6" ht="12.75">
      <c r="B33" s="1">
        <v>21</v>
      </c>
      <c r="C33" s="4">
        <f t="shared" si="0"/>
        <v>1220.190039947967</v>
      </c>
      <c r="D33" s="4">
        <f t="shared" si="1"/>
        <v>1416.622681878801</v>
      </c>
      <c r="F33" s="12"/>
    </row>
    <row r="34" spans="2:6" ht="12.75">
      <c r="B34" s="1">
        <v>22</v>
      </c>
      <c r="C34" s="4">
        <f t="shared" si="0"/>
        <v>1232.3919403474465</v>
      </c>
      <c r="D34" s="4">
        <f t="shared" si="1"/>
        <v>1425.3231580125375</v>
      </c>
      <c r="F34" s="11"/>
    </row>
    <row r="35" spans="2:6" ht="12.75">
      <c r="B35" s="1">
        <v>23</v>
      </c>
      <c r="C35" s="4">
        <f t="shared" si="0"/>
        <v>1244.7158597509213</v>
      </c>
      <c r="D35" s="4">
        <f t="shared" si="1"/>
        <v>1434.077069888849</v>
      </c>
      <c r="F35" s="11"/>
    </row>
    <row r="36" spans="2:6" ht="12.75">
      <c r="B36" s="1">
        <v>24</v>
      </c>
      <c r="C36" s="4">
        <f t="shared" si="0"/>
        <v>1257.1630183484303</v>
      </c>
      <c r="D36" s="4">
        <f t="shared" si="1"/>
        <v>1442.8847456942085</v>
      </c>
      <c r="F36" s="11"/>
    </row>
    <row r="37" spans="2:6" ht="12.75">
      <c r="B37" s="1">
        <v>25</v>
      </c>
      <c r="C37" s="4">
        <f t="shared" si="0"/>
        <v>1269.734648531915</v>
      </c>
      <c r="D37" s="4">
        <f t="shared" si="1"/>
        <v>1451.7465156307144</v>
      </c>
      <c r="F37" s="11"/>
    </row>
    <row r="38" spans="2:6" ht="12.75">
      <c r="B38" s="1">
        <v>26</v>
      </c>
      <c r="C38" s="4">
        <f t="shared" si="0"/>
        <v>1282.4319950172342</v>
      </c>
      <c r="D38" s="4">
        <f t="shared" si="1"/>
        <v>1460.6627119284676</v>
      </c>
      <c r="F38" s="11"/>
    </row>
    <row r="39" spans="2:6" ht="12.75">
      <c r="B39" s="1">
        <v>27</v>
      </c>
      <c r="C39" s="4">
        <f t="shared" si="0"/>
        <v>1295.2563149674065</v>
      </c>
      <c r="D39" s="4">
        <f t="shared" si="1"/>
        <v>1469.6336688580284</v>
      </c>
      <c r="F39" s="11"/>
    </row>
    <row r="40" spans="2:6" ht="12.75">
      <c r="B40" s="1">
        <v>28</v>
      </c>
      <c r="C40" s="4">
        <f t="shared" si="0"/>
        <v>1308.2088781170803</v>
      </c>
      <c r="D40" s="4">
        <f t="shared" si="1"/>
        <v>1478.6597227429463</v>
      </c>
      <c r="F40" s="11"/>
    </row>
    <row r="41" spans="2:6" ht="12.75">
      <c r="B41" s="1">
        <v>29</v>
      </c>
      <c r="C41" s="4">
        <f t="shared" si="0"/>
        <v>1321.290966898251</v>
      </c>
      <c r="D41" s="4">
        <f t="shared" si="1"/>
        <v>1487.741211972373</v>
      </c>
      <c r="F41" s="11"/>
    </row>
    <row r="42" spans="2:6" ht="12.75">
      <c r="B42" s="1">
        <v>30</v>
      </c>
      <c r="C42" s="4">
        <f t="shared" si="0"/>
        <v>1334.5038765672336</v>
      </c>
      <c r="D42" s="4">
        <f t="shared" si="1"/>
        <v>1496.8784770137424</v>
      </c>
      <c r="F42" s="11"/>
    </row>
    <row r="43" spans="2:6" ht="12.75">
      <c r="B43" s="1">
        <v>31</v>
      </c>
      <c r="C43" s="4">
        <f t="shared" si="0"/>
        <v>1347.8489153329062</v>
      </c>
      <c r="D43" s="4">
        <f t="shared" si="1"/>
        <v>1506.0718604255417</v>
      </c>
      <c r="F43" s="11"/>
    </row>
    <row r="44" spans="2:6" ht="12.75">
      <c r="B44" s="1">
        <v>32</v>
      </c>
      <c r="C44" s="4">
        <f t="shared" si="0"/>
        <v>1361.3274044862349</v>
      </c>
      <c r="D44" s="4">
        <f t="shared" si="1"/>
        <v>1515.3217068701476</v>
      </c>
      <c r="F44" s="11"/>
    </row>
    <row r="45" spans="2:6" ht="12.75">
      <c r="B45" s="1">
        <v>33</v>
      </c>
      <c r="C45" s="4">
        <f t="shared" si="0"/>
        <v>1374.9406785310975</v>
      </c>
      <c r="D45" s="4">
        <f t="shared" si="1"/>
        <v>1524.628363126754</v>
      </c>
      <c r="F45" s="11"/>
    </row>
    <row r="46" spans="2:6" ht="12.75">
      <c r="B46" s="1">
        <v>34</v>
      </c>
      <c r="C46" s="4">
        <f t="shared" si="0"/>
        <v>1388.6900853164086</v>
      </c>
      <c r="D46" s="4">
        <f t="shared" si="1"/>
        <v>1533.9921781043668</v>
      </c>
      <c r="F46" s="11"/>
    </row>
    <row r="47" spans="2:6" ht="12.75">
      <c r="B47" s="1">
        <v>35</v>
      </c>
      <c r="C47" s="4">
        <f t="shared" si="0"/>
        <v>1402.5769861695728</v>
      </c>
      <c r="D47" s="4">
        <f t="shared" si="1"/>
        <v>1543.4135028548899</v>
      </c>
      <c r="F47" s="11"/>
    </row>
    <row r="48" spans="2:6" ht="12.75">
      <c r="B48" s="1">
        <v>36</v>
      </c>
      <c r="C48" s="4">
        <f t="shared" si="0"/>
        <v>1416.6027560312682</v>
      </c>
      <c r="D48" s="4">
        <f t="shared" si="1"/>
        <v>1552.8926905862809</v>
      </c>
      <c r="F48" s="11"/>
    </row>
    <row r="49" spans="2:6" ht="12.75">
      <c r="B49" s="1">
        <v>37</v>
      </c>
      <c r="C49" s="4">
        <f t="shared" si="0"/>
        <v>1430.768783591581</v>
      </c>
      <c r="D49" s="4">
        <f t="shared" si="1"/>
        <v>1562.4300966757994</v>
      </c>
      <c r="F49" s="11"/>
    </row>
    <row r="50" spans="2:6" ht="12.75">
      <c r="B50" s="1">
        <v>38</v>
      </c>
      <c r="C50" s="4">
        <f t="shared" si="0"/>
        <v>1445.076471427497</v>
      </c>
      <c r="D50" s="4">
        <f t="shared" si="1"/>
        <v>1572.0260786833242</v>
      </c>
      <c r="F50" s="11"/>
    </row>
    <row r="51" spans="2:6" ht="12.75">
      <c r="B51" s="1">
        <v>39</v>
      </c>
      <c r="C51" s="4">
        <f t="shared" si="0"/>
        <v>1459.527236141772</v>
      </c>
      <c r="D51" s="4">
        <f t="shared" si="1"/>
        <v>1581.680996364761</v>
      </c>
      <c r="F51" s="11"/>
    </row>
    <row r="52" spans="2:6" ht="12.75">
      <c r="B52" s="1">
        <v>40</v>
      </c>
      <c r="C52" s="4">
        <f t="shared" si="0"/>
        <v>1474.1225085031892</v>
      </c>
      <c r="D52" s="4">
        <f t="shared" si="1"/>
        <v>1591.3952116855303</v>
      </c>
      <c r="F52" s="11"/>
    </row>
    <row r="53" spans="2:6" ht="12.75">
      <c r="B53" s="1">
        <v>41</v>
      </c>
      <c r="C53" s="4">
        <f t="shared" si="0"/>
        <v>1488.8637335882215</v>
      </c>
      <c r="D53" s="4">
        <f t="shared" si="1"/>
        <v>1601.169088834138</v>
      </c>
      <c r="F53" s="11"/>
    </row>
    <row r="54" spans="2:4" ht="12.75">
      <c r="B54" s="1">
        <v>42</v>
      </c>
      <c r="C54" s="4">
        <f t="shared" si="0"/>
        <v>1503.7523709241038</v>
      </c>
      <c r="D54" s="4">
        <f t="shared" si="1"/>
        <v>1611.002994235824</v>
      </c>
    </row>
    <row r="55" spans="2:4" ht="12.75">
      <c r="B55" s="1">
        <v>43</v>
      </c>
      <c r="C55" s="4">
        <f t="shared" si="0"/>
        <v>1518.789894633345</v>
      </c>
      <c r="D55" s="4">
        <f t="shared" si="1"/>
        <v>1620.8972965663065</v>
      </c>
    </row>
    <row r="56" spans="2:4" ht="12.75">
      <c r="B56" s="1">
        <v>44</v>
      </c>
      <c r="C56" s="4">
        <f t="shared" si="0"/>
        <v>1533.977793579678</v>
      </c>
      <c r="D56" s="4">
        <f t="shared" si="1"/>
        <v>1630.8523667655988</v>
      </c>
    </row>
    <row r="57" spans="2:4" ht="12.75">
      <c r="B57" s="1">
        <v>45</v>
      </c>
      <c r="C57" s="4">
        <f t="shared" si="0"/>
        <v>1549.317571515475</v>
      </c>
      <c r="D57" s="4">
        <f t="shared" si="1"/>
        <v>1640.8685780519204</v>
      </c>
    </row>
    <row r="58" spans="2:4" ht="12.75">
      <c r="B58" s="1">
        <v>46</v>
      </c>
      <c r="C58" s="4">
        <f t="shared" si="0"/>
        <v>1564.8107472306299</v>
      </c>
      <c r="D58" s="4">
        <f t="shared" si="1"/>
        <v>1650.9463059356824</v>
      </c>
    </row>
    <row r="59" spans="2:4" ht="12.75">
      <c r="B59" s="1">
        <v>47</v>
      </c>
      <c r="C59" s="4">
        <f t="shared" si="0"/>
        <v>1580.4588547029364</v>
      </c>
      <c r="D59" s="4">
        <f t="shared" si="1"/>
        <v>1661.0859282335723</v>
      </c>
    </row>
    <row r="60" spans="2:4" ht="12.75">
      <c r="B60" s="1">
        <v>48</v>
      </c>
      <c r="C60" s="4">
        <f t="shared" si="0"/>
        <v>1596.2634432499651</v>
      </c>
      <c r="D60" s="4">
        <f t="shared" si="1"/>
        <v>1671.2878250827137</v>
      </c>
    </row>
    <row r="61" spans="2:4" ht="12.75">
      <c r="B61" s="1">
        <v>49</v>
      </c>
      <c r="C61" s="4">
        <f t="shared" si="0"/>
        <v>1612.2260776824653</v>
      </c>
      <c r="D61" s="4">
        <f t="shared" si="1"/>
        <v>1681.5523789549227</v>
      </c>
    </row>
    <row r="62" spans="2:4" ht="12.75">
      <c r="B62" s="1">
        <v>50</v>
      </c>
      <c r="C62" s="4">
        <f t="shared" si="0"/>
        <v>1628.34833845929</v>
      </c>
      <c r="D62" s="4">
        <f t="shared" si="1"/>
        <v>1691.87997467104</v>
      </c>
    </row>
    <row r="63" spans="2:4" ht="12.75">
      <c r="B63" s="1">
        <v>51</v>
      </c>
      <c r="C63" s="4">
        <f t="shared" si="0"/>
        <v>1644.631821843883</v>
      </c>
      <c r="D63" s="4">
        <f t="shared" si="1"/>
        <v>1702.270999415364</v>
      </c>
    </row>
    <row r="64" spans="2:4" ht="12.75">
      <c r="B64" s="1">
        <v>52</v>
      </c>
      <c r="C64" s="4">
        <f t="shared" si="0"/>
        <v>1661.0781400623216</v>
      </c>
      <c r="D64" s="4">
        <f t="shared" si="1"/>
        <v>1712.7258427501629</v>
      </c>
    </row>
    <row r="65" spans="2:4" ht="12.75">
      <c r="B65" s="1">
        <v>53</v>
      </c>
      <c r="C65" s="4">
        <f t="shared" si="0"/>
        <v>1677.688921462945</v>
      </c>
      <c r="D65" s="4">
        <f t="shared" si="1"/>
        <v>1723.244896630283</v>
      </c>
    </row>
    <row r="66" spans="2:4" ht="12.75">
      <c r="B66" s="1">
        <v>54</v>
      </c>
      <c r="C66" s="4">
        <f t="shared" si="0"/>
        <v>1694.4658106775742</v>
      </c>
      <c r="D66" s="4">
        <f t="shared" si="1"/>
        <v>1733.8285554178372</v>
      </c>
    </row>
    <row r="67" spans="2:4" ht="12.75">
      <c r="B67" s="1">
        <v>55</v>
      </c>
      <c r="C67" s="4">
        <f t="shared" si="0"/>
        <v>1711.4104687843503</v>
      </c>
      <c r="D67" s="4">
        <f t="shared" si="1"/>
        <v>1744.477215896998</v>
      </c>
    </row>
    <row r="68" spans="2:4" ht="12.75">
      <c r="B68" s="1">
        <v>56</v>
      </c>
      <c r="C68" s="4">
        <f t="shared" si="0"/>
        <v>1728.5245734721934</v>
      </c>
      <c r="D68" s="4">
        <f t="shared" si="1"/>
        <v>1755.1912772888636</v>
      </c>
    </row>
    <row r="69" spans="2:4" ht="12.75">
      <c r="B69" s="1">
        <v>57</v>
      </c>
      <c r="C69" s="4">
        <f t="shared" si="0"/>
        <v>1745.8098192069158</v>
      </c>
      <c r="D69" s="4">
        <f t="shared" si="1"/>
        <v>1765.971141266435</v>
      </c>
    </row>
    <row r="70" spans="2:4" ht="12.75">
      <c r="B70" s="1">
        <v>58</v>
      </c>
      <c r="C70" s="4">
        <f t="shared" si="0"/>
        <v>1763.2679173989852</v>
      </c>
      <c r="D70" s="4">
        <f t="shared" si="1"/>
        <v>1776.8172119696653</v>
      </c>
    </row>
    <row r="71" spans="2:4" ht="12.75">
      <c r="B71" s="1">
        <v>59</v>
      </c>
      <c r="C71" s="4">
        <f t="shared" si="0"/>
        <v>1780.900596572975</v>
      </c>
      <c r="D71" s="4">
        <f t="shared" si="1"/>
        <v>1787.7298960206172</v>
      </c>
    </row>
    <row r="72" spans="2:4" ht="12.75">
      <c r="B72" s="1">
        <v>60</v>
      </c>
      <c r="C72" s="4">
        <f t="shared" si="0"/>
        <v>1798.709602538704</v>
      </c>
      <c r="D72" s="4">
        <f t="shared" si="1"/>
        <v>1798.709602538704</v>
      </c>
    </row>
    <row r="73" spans="2:4" ht="12.75">
      <c r="B73" s="1"/>
      <c r="C73" s="1"/>
      <c r="D73" s="4"/>
    </row>
    <row r="74" spans="2:4" ht="12.75">
      <c r="B74" s="1"/>
      <c r="C74" s="1"/>
      <c r="D74" s="4"/>
    </row>
    <row r="75" spans="2:4" ht="12.75">
      <c r="B75" s="1"/>
      <c r="C75" s="1"/>
      <c r="D75" s="4"/>
    </row>
    <row r="76" spans="2:4" ht="12.75">
      <c r="B76" s="1"/>
      <c r="C76" s="1"/>
      <c r="D76" s="4"/>
    </row>
    <row r="77" spans="2:4" ht="12.75">
      <c r="B77" s="1"/>
      <c r="C77" s="1"/>
      <c r="D77" s="4"/>
    </row>
    <row r="78" spans="2:4" ht="12.75">
      <c r="B78" s="1"/>
      <c r="C78" s="1"/>
      <c r="D78" s="4"/>
    </row>
    <row r="79" spans="2:4" ht="12.75">
      <c r="B79" s="1"/>
      <c r="C79" s="1"/>
      <c r="D79" s="4"/>
    </row>
    <row r="80" spans="2:4" ht="12.75">
      <c r="B80" s="1"/>
      <c r="C80" s="1"/>
      <c r="D80" s="1"/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421875" style="0" bestFit="1" customWidth="1"/>
    <col min="2" max="2" width="13.28125" style="0" customWidth="1"/>
    <col min="3" max="3" width="13.7109375" style="0" bestFit="1" customWidth="1"/>
    <col min="4" max="4" width="13.140625" style="0" bestFit="1" customWidth="1"/>
    <col min="5" max="5" width="13.140625" style="0" customWidth="1"/>
    <col min="7" max="7" width="13.7109375" style="0" bestFit="1" customWidth="1"/>
  </cols>
  <sheetData>
    <row r="1" spans="1:3" ht="12.75">
      <c r="A1" s="42" t="s">
        <v>30</v>
      </c>
      <c r="C1" t="s">
        <v>41</v>
      </c>
    </row>
    <row r="3" ht="12.75">
      <c r="B3" t="s">
        <v>1</v>
      </c>
    </row>
    <row r="4" spans="2:3" ht="12.75">
      <c r="B4" s="22" t="s">
        <v>31</v>
      </c>
      <c r="C4" s="31">
        <v>-550000</v>
      </c>
    </row>
    <row r="5" spans="2:3" ht="12.75">
      <c r="B5" s="24" t="s">
        <v>32</v>
      </c>
      <c r="C5" s="25">
        <v>40000</v>
      </c>
    </row>
    <row r="6" spans="2:3" ht="12.75">
      <c r="B6" s="24" t="s">
        <v>33</v>
      </c>
      <c r="C6" s="25">
        <v>-20000</v>
      </c>
    </row>
    <row r="7" spans="2:3" ht="12.75">
      <c r="B7" s="24" t="s">
        <v>34</v>
      </c>
      <c r="C7" s="32">
        <v>5</v>
      </c>
    </row>
    <row r="8" spans="2:3" ht="12.75">
      <c r="B8" s="29" t="s">
        <v>4</v>
      </c>
      <c r="C8" s="33">
        <v>60</v>
      </c>
    </row>
    <row r="10" spans="2:7" ht="13.5" thickBot="1">
      <c r="B10" s="16" t="s">
        <v>35</v>
      </c>
      <c r="C10" s="17" t="s">
        <v>36</v>
      </c>
      <c r="D10" s="17" t="s">
        <v>37</v>
      </c>
      <c r="E10" s="17"/>
      <c r="F10" s="13" t="s">
        <v>23</v>
      </c>
      <c r="G10" s="5" t="s">
        <v>38</v>
      </c>
    </row>
    <row r="11" spans="2:7" ht="14.25" thickBot="1" thickTop="1">
      <c r="B11" s="18"/>
      <c r="C11" s="19"/>
      <c r="D11" s="19"/>
      <c r="E11" s="20"/>
      <c r="F11" s="1">
        <v>0</v>
      </c>
      <c r="G11" s="6">
        <f>$C$4</f>
        <v>-550000</v>
      </c>
    </row>
    <row r="12" spans="1:7" ht="13.5" thickTop="1">
      <c r="A12">
        <v>1</v>
      </c>
      <c r="B12" s="2">
        <v>0.18</v>
      </c>
      <c r="C12" s="3">
        <f>(1+B12)^(1/12)-1</f>
        <v>0.01388843034840992</v>
      </c>
      <c r="D12" s="6">
        <f>NPV(C12,$G$12:$G$71)+$C$4</f>
        <v>260589.49017083622</v>
      </c>
      <c r="E12" s="6"/>
      <c r="F12" s="1">
        <v>1</v>
      </c>
      <c r="G12" s="4">
        <f>$C$5+$C$6</f>
        <v>20000</v>
      </c>
    </row>
    <row r="13" spans="1:7" ht="12.75">
      <c r="A13">
        <v>2</v>
      </c>
      <c r="B13" s="2">
        <v>0.22</v>
      </c>
      <c r="C13" s="3">
        <f aca="true" t="shared" si="0" ref="C13:C21">(1+B13)^(1/12)-1</f>
        <v>0.016708963873128146</v>
      </c>
      <c r="D13" s="6">
        <f aca="true" t="shared" si="1" ref="D13:D21">NPV(C13,$G$12:$G$71)+$C$4</f>
        <v>204087.15025562188</v>
      </c>
      <c r="E13" s="6"/>
      <c r="F13" s="1">
        <v>2</v>
      </c>
      <c r="G13" s="4">
        <f aca="true" t="shared" si="2" ref="G13:G71">$C$5+$C$6</f>
        <v>20000</v>
      </c>
    </row>
    <row r="14" spans="1:7" ht="12.75">
      <c r="A14">
        <v>3</v>
      </c>
      <c r="B14" s="2">
        <v>0.28</v>
      </c>
      <c r="C14" s="3">
        <f t="shared" si="0"/>
        <v>0.020784728489500193</v>
      </c>
      <c r="D14" s="6">
        <f t="shared" si="1"/>
        <v>132194.8102817979</v>
      </c>
      <c r="E14" s="6"/>
      <c r="F14" s="1">
        <v>3</v>
      </c>
      <c r="G14" s="4">
        <f t="shared" si="2"/>
        <v>20000</v>
      </c>
    </row>
    <row r="15" spans="1:7" ht="12.75">
      <c r="A15">
        <v>4</v>
      </c>
      <c r="B15" s="2">
        <v>0.3</v>
      </c>
      <c r="C15" s="3">
        <f t="shared" si="0"/>
        <v>0.022104450593615876</v>
      </c>
      <c r="D15" s="6">
        <f t="shared" si="1"/>
        <v>111107.52001058718</v>
      </c>
      <c r="E15" s="6"/>
      <c r="F15" s="1">
        <v>4</v>
      </c>
      <c r="G15" s="4">
        <f t="shared" si="2"/>
        <v>20000</v>
      </c>
    </row>
    <row r="16" spans="1:7" ht="12.75">
      <c r="A16">
        <v>5</v>
      </c>
      <c r="B16" s="2">
        <v>0.33</v>
      </c>
      <c r="C16" s="3">
        <f t="shared" si="0"/>
        <v>0.02404954767981926</v>
      </c>
      <c r="D16" s="6">
        <f t="shared" si="1"/>
        <v>81784.5443733458</v>
      </c>
      <c r="E16" s="6"/>
      <c r="F16" s="1">
        <v>5</v>
      </c>
      <c r="G16" s="4">
        <f t="shared" si="2"/>
        <v>20000</v>
      </c>
    </row>
    <row r="17" spans="1:7" ht="12.75">
      <c r="A17">
        <v>6</v>
      </c>
      <c r="B17" s="2">
        <v>0.35</v>
      </c>
      <c r="C17" s="3">
        <f t="shared" si="0"/>
        <v>0.025324057248443888</v>
      </c>
      <c r="D17" s="6">
        <f t="shared" si="1"/>
        <v>63635.08254091011</v>
      </c>
      <c r="E17" s="6"/>
      <c r="F17" s="1">
        <v>6</v>
      </c>
      <c r="G17" s="4">
        <f t="shared" si="2"/>
        <v>20000</v>
      </c>
    </row>
    <row r="18" spans="1:7" ht="12.75">
      <c r="A18">
        <v>7</v>
      </c>
      <c r="B18" s="2">
        <v>0.37</v>
      </c>
      <c r="C18" s="3">
        <f t="shared" si="0"/>
        <v>0.02658137474577482</v>
      </c>
      <c r="D18" s="6">
        <f t="shared" si="1"/>
        <v>46505.23780140304</v>
      </c>
      <c r="E18" s="6"/>
      <c r="F18" s="1">
        <v>7</v>
      </c>
      <c r="G18" s="4">
        <f t="shared" si="2"/>
        <v>20000</v>
      </c>
    </row>
    <row r="19" spans="1:7" ht="12.75">
      <c r="A19">
        <v>8</v>
      </c>
      <c r="B19" s="2">
        <v>0.41</v>
      </c>
      <c r="C19" s="3">
        <f t="shared" si="0"/>
        <v>0.02904632509356664</v>
      </c>
      <c r="D19" s="6">
        <f t="shared" si="1"/>
        <v>15005.123443357414</v>
      </c>
      <c r="E19" s="6"/>
      <c r="F19" s="1">
        <v>8</v>
      </c>
      <c r="G19" s="4">
        <f t="shared" si="2"/>
        <v>20000</v>
      </c>
    </row>
    <row r="20" spans="1:7" ht="12.75">
      <c r="A20">
        <v>9</v>
      </c>
      <c r="B20" s="2">
        <v>0.49</v>
      </c>
      <c r="C20" s="3">
        <f t="shared" si="0"/>
        <v>0.03378967192435911</v>
      </c>
      <c r="D20" s="6">
        <f t="shared" si="1"/>
        <v>-38699.38198558474</v>
      </c>
      <c r="E20" s="6"/>
      <c r="F20" s="1">
        <v>9</v>
      </c>
      <c r="G20" s="4">
        <f t="shared" si="2"/>
        <v>20000</v>
      </c>
    </row>
    <row r="21" spans="1:7" ht="12.75">
      <c r="A21">
        <v>10</v>
      </c>
      <c r="B21" s="2">
        <v>0.56</v>
      </c>
      <c r="C21" s="3">
        <f t="shared" si="0"/>
        <v>0.03775232852762267</v>
      </c>
      <c r="D21" s="6">
        <f t="shared" si="1"/>
        <v>-77572.0887641958</v>
      </c>
      <c r="E21" s="6"/>
      <c r="F21" s="1">
        <v>10</v>
      </c>
      <c r="G21" s="4">
        <f t="shared" si="2"/>
        <v>20000</v>
      </c>
    </row>
    <row r="22" spans="2:7" ht="12.75">
      <c r="B22" s="11"/>
      <c r="F22" s="1">
        <v>11</v>
      </c>
      <c r="G22" s="4">
        <f t="shared" si="2"/>
        <v>20000</v>
      </c>
    </row>
    <row r="23" spans="2:7" ht="12.75">
      <c r="B23" s="11"/>
      <c r="F23" s="1">
        <v>12</v>
      </c>
      <c r="G23" s="4">
        <f t="shared" si="2"/>
        <v>20000</v>
      </c>
    </row>
    <row r="24" spans="2:7" ht="12.75">
      <c r="B24" s="11"/>
      <c r="F24" s="1">
        <v>13</v>
      </c>
      <c r="G24" s="4">
        <f t="shared" si="2"/>
        <v>20000</v>
      </c>
    </row>
    <row r="25" spans="2:7" ht="12.75">
      <c r="B25" s="11"/>
      <c r="F25" s="1">
        <v>14</v>
      </c>
      <c r="G25" s="4">
        <f t="shared" si="2"/>
        <v>20000</v>
      </c>
    </row>
    <row r="26" spans="2:7" ht="12.75">
      <c r="B26" s="11"/>
      <c r="F26" s="1">
        <v>15</v>
      </c>
      <c r="G26" s="4">
        <f t="shared" si="2"/>
        <v>20000</v>
      </c>
    </row>
    <row r="27" spans="2:7" ht="12.75">
      <c r="B27" s="11"/>
      <c r="F27" s="1">
        <v>16</v>
      </c>
      <c r="G27" s="4">
        <f t="shared" si="2"/>
        <v>20000</v>
      </c>
    </row>
    <row r="28" spans="2:7" ht="12.75">
      <c r="B28" s="11"/>
      <c r="F28" s="1">
        <v>17</v>
      </c>
      <c r="G28" s="4">
        <f t="shared" si="2"/>
        <v>20000</v>
      </c>
    </row>
    <row r="29" spans="2:7" ht="12.75">
      <c r="B29" s="11"/>
      <c r="F29" s="1">
        <v>18</v>
      </c>
      <c r="G29" s="4">
        <f t="shared" si="2"/>
        <v>20000</v>
      </c>
    </row>
    <row r="30" spans="2:7" ht="12.75">
      <c r="B30" s="11"/>
      <c r="F30" s="1">
        <v>19</v>
      </c>
      <c r="G30" s="4">
        <f t="shared" si="2"/>
        <v>20000</v>
      </c>
    </row>
    <row r="31" spans="2:7" ht="12.75">
      <c r="B31" s="11"/>
      <c r="F31" s="1">
        <v>20</v>
      </c>
      <c r="G31" s="4">
        <f t="shared" si="2"/>
        <v>20000</v>
      </c>
    </row>
    <row r="32" spans="2:7" ht="12.75">
      <c r="B32" s="11"/>
      <c r="F32" s="1">
        <v>21</v>
      </c>
      <c r="G32" s="4">
        <f t="shared" si="2"/>
        <v>20000</v>
      </c>
    </row>
    <row r="33" spans="6:7" ht="12.75">
      <c r="F33" s="1">
        <v>22</v>
      </c>
      <c r="G33" s="4">
        <f t="shared" si="2"/>
        <v>20000</v>
      </c>
    </row>
    <row r="34" spans="6:7" ht="12.75">
      <c r="F34" s="1">
        <v>23</v>
      </c>
      <c r="G34" s="4">
        <f t="shared" si="2"/>
        <v>20000</v>
      </c>
    </row>
    <row r="35" spans="6:7" ht="12.75">
      <c r="F35" s="1">
        <v>24</v>
      </c>
      <c r="G35" s="4">
        <f t="shared" si="2"/>
        <v>20000</v>
      </c>
    </row>
    <row r="36" spans="6:7" ht="12.75">
      <c r="F36" s="1">
        <v>25</v>
      </c>
      <c r="G36" s="4">
        <f t="shared" si="2"/>
        <v>20000</v>
      </c>
    </row>
    <row r="37" spans="6:7" ht="12.75">
      <c r="F37" s="1">
        <v>26</v>
      </c>
      <c r="G37" s="4">
        <f t="shared" si="2"/>
        <v>20000</v>
      </c>
    </row>
    <row r="38" spans="6:7" ht="12.75">
      <c r="F38" s="1">
        <v>27</v>
      </c>
      <c r="G38" s="4">
        <f t="shared" si="2"/>
        <v>20000</v>
      </c>
    </row>
    <row r="39" spans="6:7" ht="12.75">
      <c r="F39" s="1">
        <v>28</v>
      </c>
      <c r="G39" s="4">
        <f t="shared" si="2"/>
        <v>20000</v>
      </c>
    </row>
    <row r="40" spans="6:7" ht="12.75">
      <c r="F40" s="1">
        <v>29</v>
      </c>
      <c r="G40" s="4">
        <f t="shared" si="2"/>
        <v>20000</v>
      </c>
    </row>
    <row r="41" spans="6:7" ht="12.75">
      <c r="F41" s="1">
        <v>30</v>
      </c>
      <c r="G41" s="4">
        <f t="shared" si="2"/>
        <v>20000</v>
      </c>
    </row>
    <row r="42" spans="6:7" ht="12.75">
      <c r="F42" s="1">
        <v>31</v>
      </c>
      <c r="G42" s="4">
        <f t="shared" si="2"/>
        <v>20000</v>
      </c>
    </row>
    <row r="43" spans="6:7" ht="12.75">
      <c r="F43" s="1">
        <v>32</v>
      </c>
      <c r="G43" s="4">
        <f t="shared" si="2"/>
        <v>20000</v>
      </c>
    </row>
    <row r="44" spans="6:7" ht="12.75">
      <c r="F44" s="1">
        <v>33</v>
      </c>
      <c r="G44" s="4">
        <f t="shared" si="2"/>
        <v>20000</v>
      </c>
    </row>
    <row r="45" spans="6:7" ht="12.75">
      <c r="F45" s="1">
        <v>34</v>
      </c>
      <c r="G45" s="4">
        <f t="shared" si="2"/>
        <v>20000</v>
      </c>
    </row>
    <row r="46" spans="6:7" ht="12.75">
      <c r="F46" s="1">
        <v>35</v>
      </c>
      <c r="G46" s="4">
        <f t="shared" si="2"/>
        <v>20000</v>
      </c>
    </row>
    <row r="47" spans="6:7" ht="12.75">
      <c r="F47" s="1">
        <v>36</v>
      </c>
      <c r="G47" s="4">
        <f t="shared" si="2"/>
        <v>20000</v>
      </c>
    </row>
    <row r="48" spans="6:7" ht="12.75">
      <c r="F48" s="1">
        <v>37</v>
      </c>
      <c r="G48" s="4">
        <f t="shared" si="2"/>
        <v>20000</v>
      </c>
    </row>
    <row r="49" spans="6:7" ht="12.75">
      <c r="F49" s="1">
        <v>38</v>
      </c>
      <c r="G49" s="4">
        <f t="shared" si="2"/>
        <v>20000</v>
      </c>
    </row>
    <row r="50" spans="6:7" ht="12.75">
      <c r="F50" s="1">
        <v>39</v>
      </c>
      <c r="G50" s="4">
        <f t="shared" si="2"/>
        <v>20000</v>
      </c>
    </row>
    <row r="51" spans="6:7" ht="12.75">
      <c r="F51" s="1">
        <v>40</v>
      </c>
      <c r="G51" s="4">
        <f t="shared" si="2"/>
        <v>20000</v>
      </c>
    </row>
    <row r="52" spans="6:7" ht="12.75">
      <c r="F52" s="1">
        <v>41</v>
      </c>
      <c r="G52" s="4">
        <f t="shared" si="2"/>
        <v>20000</v>
      </c>
    </row>
    <row r="53" spans="6:7" ht="12.75">
      <c r="F53" s="1">
        <v>42</v>
      </c>
      <c r="G53" s="4">
        <f t="shared" si="2"/>
        <v>20000</v>
      </c>
    </row>
    <row r="54" spans="6:7" ht="12.75">
      <c r="F54" s="1">
        <v>43</v>
      </c>
      <c r="G54" s="4">
        <f t="shared" si="2"/>
        <v>20000</v>
      </c>
    </row>
    <row r="55" spans="6:7" ht="12.75">
      <c r="F55" s="1">
        <v>44</v>
      </c>
      <c r="G55" s="4">
        <f t="shared" si="2"/>
        <v>20000</v>
      </c>
    </row>
    <row r="56" spans="6:7" ht="12.75">
      <c r="F56" s="1">
        <v>45</v>
      </c>
      <c r="G56" s="4">
        <f t="shared" si="2"/>
        <v>20000</v>
      </c>
    </row>
    <row r="57" spans="6:7" ht="12.75">
      <c r="F57" s="1">
        <v>46</v>
      </c>
      <c r="G57" s="4">
        <f t="shared" si="2"/>
        <v>20000</v>
      </c>
    </row>
    <row r="58" spans="6:7" ht="12.75">
      <c r="F58" s="1">
        <v>47</v>
      </c>
      <c r="G58" s="4">
        <f t="shared" si="2"/>
        <v>20000</v>
      </c>
    </row>
    <row r="59" spans="6:7" ht="12.75">
      <c r="F59" s="1">
        <v>48</v>
      </c>
      <c r="G59" s="4">
        <f t="shared" si="2"/>
        <v>20000</v>
      </c>
    </row>
    <row r="60" spans="6:7" ht="12.75">
      <c r="F60" s="1">
        <v>49</v>
      </c>
      <c r="G60" s="4">
        <f t="shared" si="2"/>
        <v>20000</v>
      </c>
    </row>
    <row r="61" spans="6:7" ht="12.75">
      <c r="F61" s="1">
        <v>50</v>
      </c>
      <c r="G61" s="4">
        <f t="shared" si="2"/>
        <v>20000</v>
      </c>
    </row>
    <row r="62" spans="6:7" ht="12.75">
      <c r="F62" s="1">
        <v>51</v>
      </c>
      <c r="G62" s="4">
        <f t="shared" si="2"/>
        <v>20000</v>
      </c>
    </row>
    <row r="63" spans="6:7" ht="12.75">
      <c r="F63" s="1">
        <v>52</v>
      </c>
      <c r="G63" s="4">
        <f t="shared" si="2"/>
        <v>20000</v>
      </c>
    </row>
    <row r="64" spans="6:7" ht="12.75">
      <c r="F64" s="1">
        <v>53</v>
      </c>
      <c r="G64" s="4">
        <f t="shared" si="2"/>
        <v>20000</v>
      </c>
    </row>
    <row r="65" spans="6:7" ht="12.75">
      <c r="F65" s="1">
        <v>54</v>
      </c>
      <c r="G65" s="4">
        <f t="shared" si="2"/>
        <v>20000</v>
      </c>
    </row>
    <row r="66" spans="6:7" ht="12.75">
      <c r="F66" s="1">
        <v>55</v>
      </c>
      <c r="G66" s="4">
        <f t="shared" si="2"/>
        <v>20000</v>
      </c>
    </row>
    <row r="67" spans="6:7" ht="12.75">
      <c r="F67" s="1">
        <v>56</v>
      </c>
      <c r="G67" s="4">
        <f t="shared" si="2"/>
        <v>20000</v>
      </c>
    </row>
    <row r="68" spans="6:7" ht="12.75">
      <c r="F68" s="1">
        <v>57</v>
      </c>
      <c r="G68" s="4">
        <f t="shared" si="2"/>
        <v>20000</v>
      </c>
    </row>
    <row r="69" spans="6:7" ht="12.75">
      <c r="F69" s="1">
        <v>58</v>
      </c>
      <c r="G69" s="4">
        <f t="shared" si="2"/>
        <v>20000</v>
      </c>
    </row>
    <row r="70" spans="6:7" ht="12.75">
      <c r="F70" s="1">
        <v>59</v>
      </c>
      <c r="G70" s="4">
        <f t="shared" si="2"/>
        <v>20000</v>
      </c>
    </row>
    <row r="71" spans="6:7" ht="12.75">
      <c r="F71" s="1">
        <v>60</v>
      </c>
      <c r="G71" s="4">
        <f t="shared" si="2"/>
        <v>20000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1">
      <selection activeCell="D4" sqref="D4"/>
    </sheetView>
  </sheetViews>
  <sheetFormatPr defaultColWidth="11.421875" defaultRowHeight="12.75"/>
  <cols>
    <col min="1" max="1" width="12.421875" style="0" bestFit="1" customWidth="1"/>
    <col min="2" max="2" width="13.28125" style="0" customWidth="1"/>
    <col min="3" max="3" width="13.7109375" style="0" bestFit="1" customWidth="1"/>
    <col min="4" max="4" width="13.140625" style="0" bestFit="1" customWidth="1"/>
    <col min="5" max="5" width="13.140625" style="0" customWidth="1"/>
    <col min="7" max="7" width="13.7109375" style="0" bestFit="1" customWidth="1"/>
  </cols>
  <sheetData>
    <row r="1" spans="1:3" ht="12.75">
      <c r="A1" s="42" t="s">
        <v>39</v>
      </c>
      <c r="C1" t="s">
        <v>41</v>
      </c>
    </row>
    <row r="3" ht="12.75">
      <c r="B3" t="s">
        <v>1</v>
      </c>
    </row>
    <row r="4" spans="2:3" ht="12.75">
      <c r="B4" s="22" t="s">
        <v>31</v>
      </c>
      <c r="C4" s="23">
        <v>-550000</v>
      </c>
    </row>
    <row r="5" spans="2:3" ht="12.75">
      <c r="B5" s="24" t="s">
        <v>32</v>
      </c>
      <c r="C5" s="25">
        <v>40000</v>
      </c>
    </row>
    <row r="6" spans="2:3" ht="12.75">
      <c r="B6" s="24" t="s">
        <v>40</v>
      </c>
      <c r="C6" s="26">
        <v>0.015</v>
      </c>
    </row>
    <row r="7" spans="2:3" ht="12.75">
      <c r="B7" s="24" t="s">
        <v>33</v>
      </c>
      <c r="C7" s="25">
        <v>-20000</v>
      </c>
    </row>
    <row r="8" spans="2:3" ht="12.75">
      <c r="B8" s="24" t="s">
        <v>40</v>
      </c>
      <c r="C8" s="27">
        <v>0.007</v>
      </c>
    </row>
    <row r="9" spans="2:3" ht="12.75">
      <c r="B9" s="24" t="s">
        <v>34</v>
      </c>
      <c r="C9" s="28">
        <v>5</v>
      </c>
    </row>
    <row r="10" spans="2:3" ht="12.75">
      <c r="B10" s="29" t="s">
        <v>4</v>
      </c>
      <c r="C10" s="30">
        <v>60</v>
      </c>
    </row>
    <row r="12" spans="2:7" ht="13.5" thickBot="1">
      <c r="B12" s="16" t="s">
        <v>35</v>
      </c>
      <c r="C12" s="17" t="s">
        <v>36</v>
      </c>
      <c r="D12" s="17" t="s">
        <v>37</v>
      </c>
      <c r="E12" s="17"/>
      <c r="F12" s="13" t="s">
        <v>23</v>
      </c>
      <c r="G12" s="5" t="s">
        <v>38</v>
      </c>
    </row>
    <row r="13" spans="2:7" ht="14.25" thickBot="1" thickTop="1">
      <c r="B13" s="18"/>
      <c r="C13" s="19"/>
      <c r="D13" s="19"/>
      <c r="E13" s="20"/>
      <c r="F13" s="1">
        <v>0</v>
      </c>
      <c r="G13" s="6">
        <f>$C$4</f>
        <v>-550000</v>
      </c>
    </row>
    <row r="14" spans="1:7" ht="13.5" thickTop="1">
      <c r="A14">
        <v>1</v>
      </c>
      <c r="B14" s="2">
        <v>0.18</v>
      </c>
      <c r="C14" s="3">
        <f>(1+B14)^(1/12)-1</f>
        <v>0.01388843034840992</v>
      </c>
      <c r="D14" s="6">
        <f aca="true" t="shared" si="0" ref="D14:D23">NPV(C14,$G$14:$G$73)+$C$4</f>
        <v>920625.8955337035</v>
      </c>
      <c r="E14" s="6"/>
      <c r="F14" s="1">
        <v>1</v>
      </c>
      <c r="G14" s="4">
        <f>$C$5*(1+$C$6)^F13+$C$7*(1+$C$8)^F13</f>
        <v>20000</v>
      </c>
    </row>
    <row r="15" spans="1:7" ht="12.75">
      <c r="A15">
        <v>2</v>
      </c>
      <c r="B15" s="2">
        <v>0.22</v>
      </c>
      <c r="C15" s="3">
        <f aca="true" t="shared" si="1" ref="C15:C23">(1+B15)^(1/12)-1</f>
        <v>0.016708963873128146</v>
      </c>
      <c r="D15" s="6">
        <f t="shared" si="0"/>
        <v>795583.1568799191</v>
      </c>
      <c r="E15" s="6"/>
      <c r="F15" s="1">
        <v>2</v>
      </c>
      <c r="G15" s="4">
        <f aca="true" t="shared" si="2" ref="G15:G73">$C$5*(1+$C$6)^F14+$C$7*(1+$C$8)^F14</f>
        <v>20459.999999999996</v>
      </c>
    </row>
    <row r="16" spans="1:7" ht="12.75">
      <c r="A16">
        <v>3</v>
      </c>
      <c r="B16" s="2">
        <v>0.28</v>
      </c>
      <c r="C16" s="3">
        <f t="shared" si="1"/>
        <v>0.020784728489500193</v>
      </c>
      <c r="D16" s="6">
        <f t="shared" si="0"/>
        <v>638723.2353951866</v>
      </c>
      <c r="E16" s="6"/>
      <c r="F16" s="1">
        <v>3</v>
      </c>
      <c r="G16" s="4">
        <f t="shared" si="2"/>
        <v>20928.01999999999</v>
      </c>
    </row>
    <row r="17" spans="1:7" ht="12.75">
      <c r="A17">
        <v>4</v>
      </c>
      <c r="B17" s="2">
        <v>0.3</v>
      </c>
      <c r="C17" s="3">
        <f t="shared" si="1"/>
        <v>0.022104450593615876</v>
      </c>
      <c r="D17" s="6">
        <f t="shared" si="0"/>
        <v>593242.5197162193</v>
      </c>
      <c r="E17" s="6"/>
      <c r="F17" s="1">
        <v>4</v>
      </c>
      <c r="G17" s="4">
        <f t="shared" si="2"/>
        <v>21404.18814</v>
      </c>
    </row>
    <row r="18" spans="1:7" ht="12.75">
      <c r="A18">
        <v>5</v>
      </c>
      <c r="B18" s="2">
        <v>0.33</v>
      </c>
      <c r="C18" s="3">
        <f t="shared" si="1"/>
        <v>0.02404954767981926</v>
      </c>
      <c r="D18" s="6">
        <f t="shared" si="0"/>
        <v>530436.2580038549</v>
      </c>
      <c r="E18" s="6"/>
      <c r="F18" s="1">
        <v>5</v>
      </c>
      <c r="G18" s="4">
        <f t="shared" si="2"/>
        <v>21888.63453697999</v>
      </c>
    </row>
    <row r="19" spans="1:7" ht="12.75">
      <c r="A19">
        <v>6</v>
      </c>
      <c r="B19" s="2">
        <v>0.35</v>
      </c>
      <c r="C19" s="3">
        <f t="shared" si="1"/>
        <v>0.025324057248443888</v>
      </c>
      <c r="D19" s="6">
        <f t="shared" si="0"/>
        <v>491831.24624972907</v>
      </c>
      <c r="E19" s="6"/>
      <c r="F19" s="1">
        <v>6</v>
      </c>
      <c r="G19" s="4">
        <f t="shared" si="2"/>
        <v>22381.491314938838</v>
      </c>
    </row>
    <row r="20" spans="1:7" ht="12.75">
      <c r="A20">
        <v>7</v>
      </c>
      <c r="B20" s="2">
        <v>0.37</v>
      </c>
      <c r="C20" s="3">
        <f t="shared" si="1"/>
        <v>0.02658137474577482</v>
      </c>
      <c r="D20" s="6">
        <f t="shared" si="0"/>
        <v>455593.8475870901</v>
      </c>
      <c r="E20" s="6"/>
      <c r="F20" s="1">
        <v>7</v>
      </c>
      <c r="G20" s="4">
        <f t="shared" si="2"/>
        <v>22882.89263538641</v>
      </c>
    </row>
    <row r="21" spans="1:7" ht="12.75">
      <c r="A21">
        <v>8</v>
      </c>
      <c r="B21" s="2">
        <v>0.41</v>
      </c>
      <c r="C21" s="3">
        <f t="shared" si="1"/>
        <v>0.02904632509356664</v>
      </c>
      <c r="D21" s="6">
        <f t="shared" si="0"/>
        <v>389490.1851689485</v>
      </c>
      <c r="E21" s="6"/>
      <c r="F21" s="1">
        <v>8</v>
      </c>
      <c r="G21" s="4">
        <f t="shared" si="2"/>
        <v>23392.974728295754</v>
      </c>
    </row>
    <row r="22" spans="1:7" ht="12.75">
      <c r="A22">
        <v>9</v>
      </c>
      <c r="B22" s="2">
        <v>0.49</v>
      </c>
      <c r="C22" s="3">
        <f t="shared" si="1"/>
        <v>0.03378967192435911</v>
      </c>
      <c r="D22" s="6">
        <f t="shared" si="0"/>
        <v>278536.208172687</v>
      </c>
      <c r="E22" s="6"/>
      <c r="F22" s="1">
        <v>9</v>
      </c>
      <c r="G22" s="4">
        <f t="shared" si="2"/>
        <v>23911.87592352239</v>
      </c>
    </row>
    <row r="23" spans="1:7" ht="12.75">
      <c r="A23">
        <v>10</v>
      </c>
      <c r="B23" s="2">
        <v>0.56</v>
      </c>
      <c r="C23" s="3">
        <f t="shared" si="1"/>
        <v>0.03775232852762267</v>
      </c>
      <c r="D23" s="6">
        <f t="shared" si="0"/>
        <v>199768.10372944444</v>
      </c>
      <c r="E23" s="6"/>
      <c r="F23" s="1">
        <v>10</v>
      </c>
      <c r="G23" s="4">
        <f t="shared" si="2"/>
        <v>24439.73668269754</v>
      </c>
    </row>
    <row r="24" spans="2:7" ht="12.75">
      <c r="B24" s="11"/>
      <c r="F24" s="1">
        <v>11</v>
      </c>
      <c r="G24" s="4">
        <f t="shared" si="2"/>
        <v>24976.699631602576</v>
      </c>
    </row>
    <row r="25" spans="2:7" ht="12.75">
      <c r="B25" s="11"/>
      <c r="F25" s="1">
        <v>12</v>
      </c>
      <c r="G25" s="4">
        <f t="shared" si="2"/>
        <v>25522.90959303184</v>
      </c>
    </row>
    <row r="26" spans="2:7" ht="12.75">
      <c r="B26" s="11"/>
      <c r="F26" s="1">
        <v>13</v>
      </c>
      <c r="G26" s="4">
        <f t="shared" si="2"/>
        <v>26078.51362015123</v>
      </c>
    </row>
    <row r="27" spans="2:7" ht="12.75">
      <c r="B27" s="11"/>
      <c r="F27" s="1">
        <v>14</v>
      </c>
      <c r="G27" s="4">
        <f t="shared" si="2"/>
        <v>26643.661030359974</v>
      </c>
    </row>
    <row r="28" spans="2:7" ht="12.75">
      <c r="B28" s="11"/>
      <c r="F28" s="1">
        <v>15</v>
      </c>
      <c r="G28" s="4">
        <f t="shared" si="2"/>
        <v>27218.503439663193</v>
      </c>
    </row>
    <row r="29" spans="2:7" ht="12.75">
      <c r="B29" s="11"/>
      <c r="F29" s="1">
        <v>16</v>
      </c>
      <c r="G29" s="4">
        <f t="shared" si="2"/>
        <v>27803.1947975629</v>
      </c>
    </row>
    <row r="30" spans="2:7" ht="12.75">
      <c r="B30" s="11"/>
      <c r="F30" s="1">
        <v>17</v>
      </c>
      <c r="G30" s="4">
        <f t="shared" si="2"/>
        <v>28397.89142247523</v>
      </c>
    </row>
    <row r="31" spans="2:7" ht="12.75">
      <c r="B31" s="11"/>
      <c r="F31" s="1">
        <v>18</v>
      </c>
      <c r="G31" s="4">
        <f t="shared" si="2"/>
        <v>29002.752037681887</v>
      </c>
    </row>
    <row r="32" spans="2:7" ht="12.75">
      <c r="B32" s="11"/>
      <c r="F32" s="1">
        <v>19</v>
      </c>
      <c r="G32" s="4">
        <f t="shared" si="2"/>
        <v>29617.937807823742</v>
      </c>
    </row>
    <row r="33" spans="2:7" ht="12.75">
      <c r="B33" s="11"/>
      <c r="F33" s="1">
        <v>20</v>
      </c>
      <c r="G33" s="4">
        <f t="shared" si="2"/>
        <v>30243.612375944755</v>
      </c>
    </row>
    <row r="34" spans="2:7" ht="12.75">
      <c r="B34" s="11"/>
      <c r="F34" s="1">
        <v>21</v>
      </c>
      <c r="G34" s="4">
        <f t="shared" si="2"/>
        <v>30879.941901094593</v>
      </c>
    </row>
    <row r="35" spans="6:7" ht="12.75">
      <c r="F35" s="1">
        <v>22</v>
      </c>
      <c r="G35" s="4">
        <f t="shared" si="2"/>
        <v>31527.09509649827</v>
      </c>
    </row>
    <row r="36" spans="6:7" ht="12.75">
      <c r="F36" s="1">
        <v>23</v>
      </c>
      <c r="G36" s="4">
        <f t="shared" si="2"/>
        <v>32185.243268301205</v>
      </c>
    </row>
    <row r="37" spans="6:7" ht="12.75">
      <c r="F37" s="1">
        <v>24</v>
      </c>
      <c r="G37" s="4">
        <f t="shared" si="2"/>
        <v>32854.560354898684</v>
      </c>
    </row>
    <row r="38" spans="6:7" ht="12.75">
      <c r="F38" s="1">
        <v>25</v>
      </c>
      <c r="G38" s="4">
        <f t="shared" si="2"/>
        <v>33535.22296685813</v>
      </c>
    </row>
    <row r="39" spans="6:7" ht="12.75">
      <c r="F39" s="1">
        <v>26</v>
      </c>
      <c r="G39" s="4">
        <f t="shared" si="2"/>
        <v>34227.41042744342</v>
      </c>
    </row>
    <row r="40" spans="6:7" ht="12.75">
      <c r="F40" s="1">
        <v>27</v>
      </c>
      <c r="G40" s="4">
        <f t="shared" si="2"/>
        <v>34931.30481375006</v>
      </c>
    </row>
    <row r="41" spans="6:7" ht="12.75">
      <c r="F41" s="1">
        <v>28</v>
      </c>
      <c r="G41" s="4">
        <f t="shared" si="2"/>
        <v>35647.09099846058</v>
      </c>
    </row>
    <row r="42" spans="6:7" ht="12.75">
      <c r="F42" s="1">
        <v>29</v>
      </c>
      <c r="G42" s="4">
        <f t="shared" si="2"/>
        <v>36374.95669222926</v>
      </c>
    </row>
    <row r="43" spans="6:7" ht="12.75">
      <c r="F43" s="1">
        <v>30</v>
      </c>
      <c r="G43" s="4">
        <f t="shared" si="2"/>
        <v>37115.09248670604</v>
      </c>
    </row>
    <row r="44" spans="6:7" ht="12.75">
      <c r="F44" s="1">
        <v>31</v>
      </c>
      <c r="G44" s="4">
        <f t="shared" si="2"/>
        <v>37867.691898208606</v>
      </c>
    </row>
    <row r="45" spans="6:7" ht="12.75">
      <c r="F45" s="1">
        <v>32</v>
      </c>
      <c r="G45" s="4">
        <f t="shared" si="2"/>
        <v>38632.95141205314</v>
      </c>
    </row>
    <row r="46" spans="6:7" ht="12.75">
      <c r="F46" s="1">
        <v>33</v>
      </c>
      <c r="G46" s="4">
        <f t="shared" si="2"/>
        <v>39411.07052755293</v>
      </c>
    </row>
    <row r="47" spans="6:7" ht="12.75">
      <c r="F47" s="1">
        <v>34</v>
      </c>
      <c r="G47" s="4">
        <f t="shared" si="2"/>
        <v>40202.25180369544</v>
      </c>
    </row>
    <row r="48" spans="6:7" ht="12.75">
      <c r="F48" s="1">
        <v>35</v>
      </c>
      <c r="G48" s="4">
        <f t="shared" si="2"/>
        <v>41006.70090550771</v>
      </c>
    </row>
    <row r="49" spans="6:7" ht="12.75">
      <c r="F49" s="1">
        <v>36</v>
      </c>
      <c r="G49" s="4">
        <f t="shared" si="2"/>
        <v>41824.626651120474</v>
      </c>
    </row>
    <row r="50" spans="6:7" ht="12.75">
      <c r="F50" s="1">
        <v>37</v>
      </c>
      <c r="G50" s="4">
        <f t="shared" si="2"/>
        <v>42656.24105954163</v>
      </c>
    </row>
    <row r="51" spans="6:7" ht="12.75">
      <c r="F51" s="1">
        <v>38</v>
      </c>
      <c r="G51" s="4">
        <f t="shared" si="2"/>
        <v>43501.759399149654</v>
      </c>
    </row>
    <row r="52" spans="6:7" ht="12.75">
      <c r="F52" s="1">
        <v>39</v>
      </c>
      <c r="G52" s="4">
        <f t="shared" si="2"/>
        <v>44361.400236917834</v>
      </c>
    </row>
    <row r="53" spans="6:7" ht="12.75">
      <c r="F53" s="1">
        <v>40</v>
      </c>
      <c r="G53" s="4">
        <f t="shared" si="2"/>
        <v>45235.38548837999</v>
      </c>
    </row>
    <row r="54" spans="6:7" ht="12.75">
      <c r="F54" s="1">
        <v>41</v>
      </c>
      <c r="G54" s="4">
        <f t="shared" si="2"/>
        <v>46123.94046834945</v>
      </c>
    </row>
    <row r="55" spans="6:7" ht="12.75">
      <c r="F55" s="1">
        <v>42</v>
      </c>
      <c r="G55" s="4">
        <f t="shared" si="2"/>
        <v>47027.29394240196</v>
      </c>
    </row>
    <row r="56" spans="6:7" ht="12.75">
      <c r="F56" s="1">
        <v>43</v>
      </c>
      <c r="G56" s="4">
        <f t="shared" si="2"/>
        <v>47945.678179134426</v>
      </c>
    </row>
    <row r="57" spans="6:7" ht="12.75">
      <c r="F57" s="1">
        <v>44</v>
      </c>
      <c r="G57" s="4">
        <f t="shared" si="2"/>
        <v>48879.32900321108</v>
      </c>
    </row>
    <row r="58" spans="6:7" ht="12.75">
      <c r="F58" s="1">
        <v>45</v>
      </c>
      <c r="G58" s="4">
        <f t="shared" si="2"/>
        <v>49828.48584920858</v>
      </c>
    </row>
    <row r="59" spans="6:7" ht="12.75">
      <c r="F59" s="1">
        <v>46</v>
      </c>
      <c r="G59" s="4">
        <f t="shared" si="2"/>
        <v>50793.39181627272</v>
      </c>
    </row>
    <row r="60" spans="6:7" ht="12.75">
      <c r="F60" s="1">
        <v>47</v>
      </c>
      <c r="G60" s="4">
        <f t="shared" si="2"/>
        <v>51774.29372359808</v>
      </c>
    </row>
    <row r="61" spans="6:7" ht="12.75">
      <c r="F61" s="1">
        <v>48</v>
      </c>
      <c r="G61" s="4">
        <f t="shared" si="2"/>
        <v>52771.44216674391</v>
      </c>
    </row>
    <row r="62" spans="6:7" ht="12.75">
      <c r="F62" s="1">
        <v>49</v>
      </c>
      <c r="G62" s="4">
        <f t="shared" si="2"/>
        <v>53785.09157479795</v>
      </c>
    </row>
    <row r="63" spans="6:7" ht="12.75">
      <c r="F63" s="1">
        <v>50</v>
      </c>
      <c r="G63" s="4">
        <f t="shared" si="2"/>
        <v>54815.50026840167</v>
      </c>
    </row>
    <row r="64" spans="6:7" ht="12.75">
      <c r="F64" s="1">
        <v>51</v>
      </c>
      <c r="G64" s="4">
        <f t="shared" si="2"/>
        <v>55862.930518649344</v>
      </c>
    </row>
    <row r="65" spans="6:7" ht="12.75">
      <c r="F65" s="1">
        <v>52</v>
      </c>
      <c r="G65" s="4">
        <f t="shared" si="2"/>
        <v>56927.64860687428</v>
      </c>
    </row>
    <row r="66" spans="6:7" ht="12.75">
      <c r="F66" s="1">
        <v>53</v>
      </c>
      <c r="G66" s="4">
        <f t="shared" si="2"/>
        <v>58009.92488533566</v>
      </c>
    </row>
    <row r="67" spans="6:7" ht="12.75">
      <c r="F67" s="1">
        <v>54</v>
      </c>
      <c r="G67" s="4">
        <f t="shared" si="2"/>
        <v>59110.033838819516</v>
      </c>
    </row>
    <row r="68" spans="6:7" ht="12.75">
      <c r="F68" s="1">
        <v>55</v>
      </c>
      <c r="G68" s="4">
        <f t="shared" si="2"/>
        <v>60228.25414716703</v>
      </c>
    </row>
    <row r="69" spans="6:7" ht="12.75">
      <c r="F69" s="1">
        <v>56</v>
      </c>
      <c r="G69" s="4">
        <f t="shared" si="2"/>
        <v>61364.86874874514</v>
      </c>
    </row>
    <row r="70" spans="6:7" ht="12.75">
      <c r="F70" s="1">
        <v>57</v>
      </c>
      <c r="G70" s="4">
        <f t="shared" si="2"/>
        <v>62520.164904872494</v>
      </c>
    </row>
    <row r="71" spans="6:7" ht="12.75">
      <c r="F71" s="1">
        <v>58</v>
      </c>
      <c r="G71" s="4">
        <f t="shared" si="2"/>
        <v>63694.434265216056</v>
      </c>
    </row>
    <row r="72" spans="6:7" ht="12.75">
      <c r="F72" s="1">
        <v>59</v>
      </c>
      <c r="G72" s="4">
        <f t="shared" si="2"/>
        <v>64887.97293417214</v>
      </c>
    </row>
    <row r="73" spans="6:7" ht="12.75">
      <c r="F73" s="1">
        <v>60</v>
      </c>
      <c r="G73" s="4">
        <f t="shared" si="2"/>
        <v>66101.08153824744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WINDOWS XP</cp:lastModifiedBy>
  <dcterms:created xsi:type="dcterms:W3CDTF">2007-05-30T23:34:37Z</dcterms:created>
  <dcterms:modified xsi:type="dcterms:W3CDTF">2007-06-02T16:04:21Z</dcterms:modified>
  <cp:category/>
  <cp:version/>
  <cp:contentType/>
  <cp:contentStatus/>
</cp:coreProperties>
</file>