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activeTab="3"/>
  </bookViews>
  <sheets>
    <sheet name="D" sheetId="1" r:id="rId1"/>
    <sheet name="A" sheetId="2" r:id="rId2"/>
    <sheet name=" B" sheetId="3" r:id="rId3"/>
    <sheet name="C" sheetId="4" r:id="rId4"/>
  </sheets>
  <definedNames/>
  <calcPr fullCalcOnLoad="1"/>
</workbook>
</file>

<file path=xl/sharedStrings.xml><?xml version="1.0" encoding="utf-8"?>
<sst xmlns="http://schemas.openxmlformats.org/spreadsheetml/2006/main" count="102" uniqueCount="28">
  <si>
    <t>periodos de</t>
  </si>
  <si>
    <t>valor presente</t>
  </si>
  <si>
    <t>carga de datos</t>
  </si>
  <si>
    <t>actualización</t>
  </si>
  <si>
    <t>tasa de</t>
  </si>
  <si>
    <t>interés</t>
  </si>
  <si>
    <t>suma   =</t>
  </si>
  <si>
    <t xml:space="preserve"> </t>
  </si>
  <si>
    <t>tasa de interés</t>
  </si>
  <si>
    <t>valor futuro</t>
  </si>
  <si>
    <t>capitalización</t>
  </si>
  <si>
    <t>préstamo</t>
  </si>
  <si>
    <t>pagos</t>
  </si>
  <si>
    <t>Tabla de cálculos para la comprobación de los resultados</t>
  </si>
  <si>
    <t>cálculos con la función excel</t>
  </si>
  <si>
    <t>n (meses)</t>
  </si>
  <si>
    <t>valor del pago</t>
  </si>
  <si>
    <t>PREGUNTA B: Práctica Nº 3, ciclo 2005 - 1</t>
  </si>
  <si>
    <t>ADDO5B1</t>
  </si>
  <si>
    <t>PREGUNTA A:  Práctica Nº 3, ciclo 2005- 2</t>
  </si>
  <si>
    <t>número de</t>
  </si>
  <si>
    <t>periodo</t>
  </si>
  <si>
    <t>de cada pago</t>
  </si>
  <si>
    <t>número del</t>
  </si>
  <si>
    <t>depósitos</t>
  </si>
  <si>
    <t>de depósitos</t>
  </si>
  <si>
    <t>PREGUNTA C:  Práctica Nº 3, ciclo 2005- 2</t>
  </si>
  <si>
    <t>PREGUNTA D: Práctica Nº 3, ciclo 2005 - 1</t>
  </si>
</sst>
</file>

<file path=xl/styles.xml><?xml version="1.0" encoding="utf-8"?>
<styleSheet xmlns="http://schemas.openxmlformats.org/spreadsheetml/2006/main">
  <numFmts count="33">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S/.-280A]\ #,##0.00_ ;[Red]\-[$S/.-280A]\ #,##0.00\ "/>
    <numFmt numFmtId="173" formatCode="&quot;$&quot;#,##0.0000;[Red]\-&quot;$&quot;#,##0.0000"/>
    <numFmt numFmtId="174" formatCode="[$S/.-280A]\ #,##0.0000_ ;[Red]\-[$S/.-280A]\ #,##0.0000\ "/>
    <numFmt numFmtId="175" formatCode="[$S/.-280A]\ #,##0.00"/>
    <numFmt numFmtId="176" formatCode="&quot;$&quot;#,##0.000;[Red]\-&quot;$&quot;#,##0.000"/>
    <numFmt numFmtId="177" formatCode="&quot;S/.&quot;\ #,##0.00"/>
    <numFmt numFmtId="178" formatCode="#,##0.00_ ;[Red]\-#,##0.00\ "/>
    <numFmt numFmtId="179" formatCode="0.0%"/>
    <numFmt numFmtId="180" formatCode="0.0"/>
    <numFmt numFmtId="181" formatCode="0.00000"/>
    <numFmt numFmtId="182" formatCode="0.0000"/>
    <numFmt numFmtId="183" formatCode="0.000"/>
    <numFmt numFmtId="184" formatCode="[$S/.-280A]\ #,##0.000"/>
    <numFmt numFmtId="185" formatCode="[$S/.-280A]\ #,##0.0000"/>
    <numFmt numFmtId="186" formatCode="#,##0.000"/>
    <numFmt numFmtId="187" formatCode="#,##0.0000"/>
    <numFmt numFmtId="188" formatCode="[$S/.-280A]\ #,##0.000_ ;[Red]\-[$S/.-280A]\ #,##0.000\ "/>
  </numFmts>
  <fonts count="3">
    <font>
      <sz val="10"/>
      <name val="Arial"/>
      <family val="0"/>
    </font>
    <font>
      <u val="single"/>
      <sz val="10"/>
      <name val="Arial"/>
      <family val="2"/>
    </font>
    <font>
      <b/>
      <u val="single"/>
      <sz val="10"/>
      <name val="Arial"/>
      <family val="2"/>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4" xfId="0" applyFill="1"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10" fontId="0" fillId="2" borderId="7" xfId="19" applyNumberFormat="1" applyFill="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 fillId="0" borderId="0" xfId="0" applyFont="1" applyAlignment="1">
      <alignment/>
    </xf>
    <xf numFmtId="0" fontId="0" fillId="2" borderId="4" xfId="0" applyFill="1" applyBorder="1" applyAlignment="1">
      <alignment/>
    </xf>
    <xf numFmtId="0" fontId="0" fillId="2" borderId="4" xfId="0" applyFill="1"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2" borderId="9" xfId="0" applyFill="1" applyBorder="1" applyAlignment="1">
      <alignment/>
    </xf>
    <xf numFmtId="0" fontId="0" fillId="2" borderId="6" xfId="0" applyFill="1" applyBorder="1" applyAlignment="1">
      <alignment/>
    </xf>
    <xf numFmtId="4" fontId="0" fillId="2" borderId="4" xfId="0" applyNumberFormat="1" applyFill="1" applyBorder="1" applyAlignment="1">
      <alignment horizontal="center"/>
    </xf>
    <xf numFmtId="0" fontId="0" fillId="0" borderId="1" xfId="0" applyBorder="1" applyAlignment="1">
      <alignment horizontal="center"/>
    </xf>
    <xf numFmtId="2" fontId="0" fillId="0" borderId="3" xfId="0" applyNumberFormat="1" applyBorder="1" applyAlignment="1">
      <alignment horizontal="center"/>
    </xf>
    <xf numFmtId="2" fontId="0" fillId="0" borderId="10" xfId="0" applyNumberFormat="1" applyBorder="1" applyAlignment="1">
      <alignment horizontal="center"/>
    </xf>
    <xf numFmtId="172" fontId="0" fillId="0" borderId="0" xfId="0" applyNumberFormat="1" applyFill="1" applyBorder="1" applyAlignment="1">
      <alignment/>
    </xf>
    <xf numFmtId="172" fontId="0" fillId="2" borderId="7" xfId="0" applyNumberFormat="1" applyFill="1"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2" borderId="5" xfId="0" applyFill="1" applyBorder="1" applyAlignment="1">
      <alignment horizontal="center"/>
    </xf>
    <xf numFmtId="0" fontId="0" fillId="2" borderId="10" xfId="0" applyFill="1" applyBorder="1" applyAlignment="1">
      <alignment/>
    </xf>
    <xf numFmtId="0" fontId="2" fillId="0" borderId="0" xfId="0" applyFont="1" applyAlignment="1">
      <alignment/>
    </xf>
    <xf numFmtId="4" fontId="0" fillId="0" borderId="7" xfId="0" applyNumberFormat="1" applyBorder="1" applyAlignment="1">
      <alignment horizontal="center"/>
    </xf>
    <xf numFmtId="0" fontId="0" fillId="0" borderId="5" xfId="0" applyFill="1" applyBorder="1" applyAlignment="1">
      <alignment horizontal="center"/>
    </xf>
    <xf numFmtId="0" fontId="1" fillId="0" borderId="0" xfId="0" applyFont="1" applyFill="1" applyBorder="1" applyAlignment="1">
      <alignment/>
    </xf>
    <xf numFmtId="10" fontId="0" fillId="0" borderId="0" xfId="19" applyNumberFormat="1" applyFill="1" applyBorder="1" applyAlignment="1">
      <alignment horizontal="center"/>
    </xf>
    <xf numFmtId="4" fontId="0" fillId="0" borderId="0" xfId="0" applyNumberFormat="1" applyFill="1" applyBorder="1" applyAlignment="1">
      <alignment horizontal="center"/>
    </xf>
    <xf numFmtId="0" fontId="2" fillId="0" borderId="0" xfId="0" applyFont="1" applyFill="1" applyBorder="1" applyAlignment="1">
      <alignment/>
    </xf>
    <xf numFmtId="2" fontId="0" fillId="0" borderId="11" xfId="0" applyNumberFormat="1" applyBorder="1" applyAlignment="1">
      <alignment horizontal="center"/>
    </xf>
    <xf numFmtId="0" fontId="0" fillId="0" borderId="6" xfId="0" applyFill="1"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2" borderId="13" xfId="0" applyFill="1" applyBorder="1" applyAlignment="1">
      <alignment horizontal="center"/>
    </xf>
    <xf numFmtId="172" fontId="0" fillId="2" borderId="8" xfId="0" applyNumberFormat="1" applyFill="1" applyBorder="1" applyAlignment="1">
      <alignment horizontal="center"/>
    </xf>
    <xf numFmtId="4" fontId="0" fillId="2" borderId="0" xfId="0" applyNumberFormat="1" applyFill="1" applyBorder="1" applyAlignment="1">
      <alignment horizontal="center"/>
    </xf>
    <xf numFmtId="10" fontId="0" fillId="0" borderId="7" xfId="19" applyNumberFormat="1" applyFill="1" applyBorder="1" applyAlignment="1">
      <alignment horizontal="center"/>
    </xf>
    <xf numFmtId="0" fontId="0" fillId="0" borderId="9" xfId="0" applyFill="1" applyBorder="1" applyAlignment="1">
      <alignment/>
    </xf>
    <xf numFmtId="0" fontId="0" fillId="0" borderId="9"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xf>
    <xf numFmtId="0" fontId="0" fillId="0" borderId="9" xfId="0" applyBorder="1" applyAlignment="1">
      <alignment/>
    </xf>
    <xf numFmtId="10" fontId="0" fillId="0" borderId="0" xfId="19" applyNumberFormat="1" applyBorder="1" applyAlignment="1">
      <alignment horizontal="center"/>
    </xf>
    <xf numFmtId="167" fontId="0" fillId="0" borderId="0" xfId="0" applyNumberFormat="1" applyBorder="1" applyAlignment="1">
      <alignment horizontal="center"/>
    </xf>
    <xf numFmtId="0" fontId="0" fillId="0" borderId="4" xfId="0" applyFill="1" applyBorder="1" applyAlignment="1">
      <alignment horizontal="center"/>
    </xf>
    <xf numFmtId="0" fontId="0" fillId="0" borderId="7" xfId="0" applyFill="1" applyBorder="1" applyAlignment="1">
      <alignment/>
    </xf>
    <xf numFmtId="0" fontId="0" fillId="0" borderId="7" xfId="0" applyFill="1" applyBorder="1" applyAlignment="1">
      <alignment horizontal="center"/>
    </xf>
    <xf numFmtId="0" fontId="0" fillId="2" borderId="3" xfId="0" applyFill="1" applyBorder="1" applyAlignment="1">
      <alignment/>
    </xf>
    <xf numFmtId="167" fontId="0" fillId="0" borderId="0" xfId="0" applyNumberFormat="1" applyFill="1" applyBorder="1" applyAlignment="1">
      <alignment horizontal="center"/>
    </xf>
    <xf numFmtId="0" fontId="0" fillId="0" borderId="10" xfId="0" applyBorder="1" applyAlignment="1">
      <alignment/>
    </xf>
    <xf numFmtId="0" fontId="0" fillId="0" borderId="8" xfId="0" applyFill="1" applyBorder="1" applyAlignment="1">
      <alignment horizontal="center"/>
    </xf>
    <xf numFmtId="0" fontId="0" fillId="0" borderId="11" xfId="0" applyBorder="1" applyAlignment="1">
      <alignment/>
    </xf>
    <xf numFmtId="10" fontId="0" fillId="0" borderId="0" xfId="19" applyNumberFormat="1" applyFont="1" applyBorder="1" applyAlignment="1">
      <alignment horizontal="center"/>
    </xf>
    <xf numFmtId="0" fontId="2" fillId="0" borderId="0" xfId="0" applyFont="1" applyAlignment="1">
      <alignment horizontal="left"/>
    </xf>
    <xf numFmtId="172" fontId="0" fillId="0" borderId="12" xfId="0" applyNumberFormat="1" applyBorder="1" applyAlignment="1">
      <alignment horizontal="center"/>
    </xf>
    <xf numFmtId="172" fontId="0" fillId="0" borderId="0" xfId="0" applyNumberFormat="1" applyBorder="1" applyAlignment="1">
      <alignment horizontal="center"/>
    </xf>
    <xf numFmtId="0" fontId="0" fillId="2" borderId="7" xfId="0" applyFill="1" applyBorder="1" applyAlignment="1">
      <alignment/>
    </xf>
    <xf numFmtId="0" fontId="0" fillId="2" borderId="14"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38100</xdr:rowOff>
    </xdr:from>
    <xdr:to>
      <xdr:col>8</xdr:col>
      <xdr:colOff>400050</xdr:colOff>
      <xdr:row>14</xdr:row>
      <xdr:rowOff>114300</xdr:rowOff>
    </xdr:to>
    <xdr:sp>
      <xdr:nvSpPr>
        <xdr:cNvPr id="1" name="TextBox 55"/>
        <xdr:cNvSpPr txBox="1">
          <a:spLocks noChangeArrowheads="1"/>
        </xdr:cNvSpPr>
      </xdr:nvSpPr>
      <xdr:spPr>
        <a:xfrm>
          <a:off x="1524000" y="847725"/>
          <a:ext cx="5800725" cy="1533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Ud. decide el día de hoy efectuar depósitos mensuales ANTICIPADOS de un valor de 700 nuevos soles  durante 10 años con la finalidad de acumular un fondo económico. El primer depósito se efectuará EL DÍA DE HOY. Estimar el valor acumulado al final de este periodo asumiendo las siguientes tasas de interés efectivas mensuales: (4 puntos)
1) 1.8% ; 2) 2.0% ; 3) 2.1%; 4) 2.2% ; 5) 2.3% 6) 2.4%; 7) 2.5% 8) 2.6%; 9) 2.7%; 10) 2.8% 
</a:t>
          </a:r>
        </a:p>
      </xdr:txBody>
    </xdr:sp>
    <xdr:clientData/>
  </xdr:twoCellAnchor>
  <xdr:twoCellAnchor>
    <xdr:from>
      <xdr:col>10</xdr:col>
      <xdr:colOff>0</xdr:colOff>
      <xdr:row>17</xdr:row>
      <xdr:rowOff>0</xdr:rowOff>
    </xdr:from>
    <xdr:to>
      <xdr:col>11</xdr:col>
      <xdr:colOff>0</xdr:colOff>
      <xdr:row>21</xdr:row>
      <xdr:rowOff>0</xdr:rowOff>
    </xdr:to>
    <xdr:sp>
      <xdr:nvSpPr>
        <xdr:cNvPr id="2" name="Rectangle 56"/>
        <xdr:cNvSpPr>
          <a:spLocks/>
        </xdr:cNvSpPr>
      </xdr:nvSpPr>
      <xdr:spPr>
        <a:xfrm>
          <a:off x="8448675" y="2752725"/>
          <a:ext cx="9429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0</xdr:rowOff>
    </xdr:from>
    <xdr:to>
      <xdr:col>12</xdr:col>
      <xdr:colOff>0</xdr:colOff>
      <xdr:row>24</xdr:row>
      <xdr:rowOff>0</xdr:rowOff>
    </xdr:to>
    <xdr:sp>
      <xdr:nvSpPr>
        <xdr:cNvPr id="3" name="Rectangle 57"/>
        <xdr:cNvSpPr>
          <a:spLocks/>
        </xdr:cNvSpPr>
      </xdr:nvSpPr>
      <xdr:spPr>
        <a:xfrm>
          <a:off x="8448675" y="3562350"/>
          <a:ext cx="17049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0</xdr:rowOff>
    </xdr:from>
    <xdr:to>
      <xdr:col>12</xdr:col>
      <xdr:colOff>0</xdr:colOff>
      <xdr:row>26</xdr:row>
      <xdr:rowOff>0</xdr:rowOff>
    </xdr:to>
    <xdr:sp>
      <xdr:nvSpPr>
        <xdr:cNvPr id="4" name="Rectangle 58"/>
        <xdr:cNvSpPr>
          <a:spLocks/>
        </xdr:cNvSpPr>
      </xdr:nvSpPr>
      <xdr:spPr>
        <a:xfrm>
          <a:off x="8448675" y="4048125"/>
          <a:ext cx="1704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4</xdr:col>
      <xdr:colOff>0</xdr:colOff>
      <xdr:row>29</xdr:row>
      <xdr:rowOff>0</xdr:rowOff>
    </xdr:to>
    <xdr:sp>
      <xdr:nvSpPr>
        <xdr:cNvPr id="5" name="Rectangle 59"/>
        <xdr:cNvSpPr>
          <a:spLocks/>
        </xdr:cNvSpPr>
      </xdr:nvSpPr>
      <xdr:spPr>
        <a:xfrm>
          <a:off x="1524000" y="2914650"/>
          <a:ext cx="1628775" cy="1781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32</xdr:row>
      <xdr:rowOff>0</xdr:rowOff>
    </xdr:from>
    <xdr:to>
      <xdr:col>4</xdr:col>
      <xdr:colOff>0</xdr:colOff>
      <xdr:row>33</xdr:row>
      <xdr:rowOff>0</xdr:rowOff>
    </xdr:to>
    <xdr:sp>
      <xdr:nvSpPr>
        <xdr:cNvPr id="6" name="Rectangle 60"/>
        <xdr:cNvSpPr>
          <a:spLocks/>
        </xdr:cNvSpPr>
      </xdr:nvSpPr>
      <xdr:spPr>
        <a:xfrm>
          <a:off x="1524000" y="5181600"/>
          <a:ext cx="16287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0</xdr:rowOff>
    </xdr:from>
    <xdr:to>
      <xdr:col>12</xdr:col>
      <xdr:colOff>0</xdr:colOff>
      <xdr:row>24</xdr:row>
      <xdr:rowOff>0</xdr:rowOff>
    </xdr:to>
    <xdr:sp>
      <xdr:nvSpPr>
        <xdr:cNvPr id="7" name="Rectangle 61"/>
        <xdr:cNvSpPr>
          <a:spLocks/>
        </xdr:cNvSpPr>
      </xdr:nvSpPr>
      <xdr:spPr>
        <a:xfrm>
          <a:off x="8448675" y="3562350"/>
          <a:ext cx="17049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0</xdr:rowOff>
    </xdr:from>
    <xdr:to>
      <xdr:col>12</xdr:col>
      <xdr:colOff>0</xdr:colOff>
      <xdr:row>24</xdr:row>
      <xdr:rowOff>0</xdr:rowOff>
    </xdr:to>
    <xdr:sp>
      <xdr:nvSpPr>
        <xdr:cNvPr id="8" name="Rectangle 62"/>
        <xdr:cNvSpPr>
          <a:spLocks/>
        </xdr:cNvSpPr>
      </xdr:nvSpPr>
      <xdr:spPr>
        <a:xfrm>
          <a:off x="8448675" y="3562350"/>
          <a:ext cx="17049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7</xdr:col>
      <xdr:colOff>180975</xdr:colOff>
      <xdr:row>12</xdr:row>
      <xdr:rowOff>104775</xdr:rowOff>
    </xdr:to>
    <xdr:sp>
      <xdr:nvSpPr>
        <xdr:cNvPr id="1" name="TextBox 1"/>
        <xdr:cNvSpPr txBox="1">
          <a:spLocks noChangeArrowheads="1"/>
        </xdr:cNvSpPr>
      </xdr:nvSpPr>
      <xdr:spPr>
        <a:xfrm>
          <a:off x="762000" y="495300"/>
          <a:ext cx="5010150" cy="1552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Ud. solicita a un banco comercial  un préstamo de un valor de S/.50,000.00 con la finalidad de adquirir un bien de capital para su negocio, el mismo que se pagará en cuotas mensuales iguales vencidas. Ud. recibe el préstamo el día de hoy y el primer pago se efectuará dentro de un mes. El banco comercial que le brindará el préstamo aplicará una TEM del 3.1%.  Estime el valor de los pagos del  préstamo  asumiendo la siguiente cantidad de cuotas:  (5 puntos)
1) 18; 2) 24; 3) 38; 4) 40; 5) 46; 6) 52; 7) 56; 8) 60; 9) 64; 10) 68 
</a:t>
          </a:r>
        </a:p>
      </xdr:txBody>
    </xdr:sp>
    <xdr:clientData/>
  </xdr:twoCellAnchor>
  <xdr:twoCellAnchor>
    <xdr:from>
      <xdr:col>9</xdr:col>
      <xdr:colOff>57150</xdr:colOff>
      <xdr:row>28</xdr:row>
      <xdr:rowOff>76200</xdr:rowOff>
    </xdr:from>
    <xdr:to>
      <xdr:col>11</xdr:col>
      <xdr:colOff>104775</xdr:colOff>
      <xdr:row>34</xdr:row>
      <xdr:rowOff>104775</xdr:rowOff>
    </xdr:to>
    <xdr:sp>
      <xdr:nvSpPr>
        <xdr:cNvPr id="2" name="TextBox 13"/>
        <xdr:cNvSpPr txBox="1">
          <a:spLocks noChangeArrowheads="1"/>
        </xdr:cNvSpPr>
      </xdr:nvSpPr>
      <xdr:spPr>
        <a:xfrm>
          <a:off x="7296150" y="4610100"/>
          <a:ext cx="1781175"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comprobación de los resultados que se aprecia es para   38 meses. La tabla está diseñada para efectuar la comprobación del resto de periodos.</a:t>
          </a:r>
        </a:p>
      </xdr:txBody>
    </xdr:sp>
    <xdr:clientData/>
  </xdr:twoCellAnchor>
  <xdr:twoCellAnchor>
    <xdr:from>
      <xdr:col>9</xdr:col>
      <xdr:colOff>0</xdr:colOff>
      <xdr:row>15</xdr:row>
      <xdr:rowOff>0</xdr:rowOff>
    </xdr:from>
    <xdr:to>
      <xdr:col>10</xdr:col>
      <xdr:colOff>0</xdr:colOff>
      <xdr:row>19</xdr:row>
      <xdr:rowOff>0</xdr:rowOff>
    </xdr:to>
    <xdr:sp>
      <xdr:nvSpPr>
        <xdr:cNvPr id="3" name="Rectangle 14"/>
        <xdr:cNvSpPr>
          <a:spLocks/>
        </xdr:cNvSpPr>
      </xdr:nvSpPr>
      <xdr:spPr>
        <a:xfrm>
          <a:off x="7239000" y="2428875"/>
          <a:ext cx="8572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4" name="Rectangle 15"/>
        <xdr:cNvSpPr>
          <a:spLocks/>
        </xdr:cNvSpPr>
      </xdr:nvSpPr>
      <xdr:spPr>
        <a:xfrm>
          <a:off x="7239000" y="3238500"/>
          <a:ext cx="17335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5" name="Rectangle 16"/>
        <xdr:cNvSpPr>
          <a:spLocks/>
        </xdr:cNvSpPr>
      </xdr:nvSpPr>
      <xdr:spPr>
        <a:xfrm>
          <a:off x="7239000" y="3724275"/>
          <a:ext cx="17335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6" name="Rectangle 18"/>
        <xdr:cNvSpPr>
          <a:spLocks/>
        </xdr:cNvSpPr>
      </xdr:nvSpPr>
      <xdr:spPr>
        <a:xfrm>
          <a:off x="762000" y="2590800"/>
          <a:ext cx="1619250"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11</xdr:col>
      <xdr:colOff>9525</xdr:colOff>
      <xdr:row>23</xdr:row>
      <xdr:rowOff>85725</xdr:rowOff>
    </xdr:to>
    <xdr:sp>
      <xdr:nvSpPr>
        <xdr:cNvPr id="7" name="AutoShape 19"/>
        <xdr:cNvSpPr>
          <a:spLocks/>
        </xdr:cNvSpPr>
      </xdr:nvSpPr>
      <xdr:spPr>
        <a:xfrm>
          <a:off x="8972550" y="3400425"/>
          <a:ext cx="9525" cy="409575"/>
        </a:xfrm>
        <a:prstGeom prst="curvedConnector3">
          <a:avLst>
            <a:gd name="adj1" fmla="val 2350000"/>
            <a:gd name="adj2" fmla="val -880231"/>
            <a:gd name="adj3" fmla="val -10075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7</xdr:col>
      <xdr:colOff>400050</xdr:colOff>
      <xdr:row>12</xdr:row>
      <xdr:rowOff>114300</xdr:rowOff>
    </xdr:to>
    <xdr:sp>
      <xdr:nvSpPr>
        <xdr:cNvPr id="1" name="TextBox 14"/>
        <xdr:cNvSpPr txBox="1">
          <a:spLocks noChangeArrowheads="1"/>
        </xdr:cNvSpPr>
      </xdr:nvSpPr>
      <xdr:spPr>
        <a:xfrm>
          <a:off x="762000" y="523875"/>
          <a:ext cx="5229225" cy="1533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Ud. decide el día de hoy efectuar depósitos mensuales vencidos de un valor de 700 nuevos soles  durante 10 años con la finalidad de acumular un fondo económico. El primer depósito se efectuará dentro de un mes. Estimar el valor acumulado al final de este periodo asumiendo las siguientes tasas de interés efectivas mensuales: (4 puntos)
1) 1.8% ; 2) 2.0% ; 3) 2.1%; 4) 2.2% ; 5) 2.3% 6) 2.4%; 7) 2.5% 8) 2.6%; 9) 2.7%; 10) 2.8% 
</a:t>
          </a:r>
        </a:p>
      </xdr:txBody>
    </xdr:sp>
    <xdr:clientData/>
  </xdr:twoCellAnchor>
  <xdr:twoCellAnchor>
    <xdr:from>
      <xdr:col>9</xdr:col>
      <xdr:colOff>0</xdr:colOff>
      <xdr:row>15</xdr:row>
      <xdr:rowOff>0</xdr:rowOff>
    </xdr:from>
    <xdr:to>
      <xdr:col>10</xdr:col>
      <xdr:colOff>0</xdr:colOff>
      <xdr:row>19</xdr:row>
      <xdr:rowOff>0</xdr:rowOff>
    </xdr:to>
    <xdr:sp>
      <xdr:nvSpPr>
        <xdr:cNvPr id="2" name="Rectangle 16"/>
        <xdr:cNvSpPr>
          <a:spLocks/>
        </xdr:cNvSpPr>
      </xdr:nvSpPr>
      <xdr:spPr>
        <a:xfrm>
          <a:off x="7277100" y="2428875"/>
          <a:ext cx="8953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3" name="Rectangle 17"/>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0</xdr:colOff>
      <xdr:row>24</xdr:row>
      <xdr:rowOff>0</xdr:rowOff>
    </xdr:to>
    <xdr:sp>
      <xdr:nvSpPr>
        <xdr:cNvPr id="4" name="Rectangle 18"/>
        <xdr:cNvSpPr>
          <a:spLocks/>
        </xdr:cNvSpPr>
      </xdr:nvSpPr>
      <xdr:spPr>
        <a:xfrm>
          <a:off x="7277100" y="3724275"/>
          <a:ext cx="1847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16</xdr:row>
      <xdr:rowOff>0</xdr:rowOff>
    </xdr:from>
    <xdr:to>
      <xdr:col>3</xdr:col>
      <xdr:colOff>0</xdr:colOff>
      <xdr:row>27</xdr:row>
      <xdr:rowOff>0</xdr:rowOff>
    </xdr:to>
    <xdr:sp>
      <xdr:nvSpPr>
        <xdr:cNvPr id="5" name="Rectangle 19"/>
        <xdr:cNvSpPr>
          <a:spLocks/>
        </xdr:cNvSpPr>
      </xdr:nvSpPr>
      <xdr:spPr>
        <a:xfrm>
          <a:off x="762000" y="2590800"/>
          <a:ext cx="1676400" cy="1781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0</xdr:rowOff>
    </xdr:from>
    <xdr:to>
      <xdr:col>3</xdr:col>
      <xdr:colOff>0</xdr:colOff>
      <xdr:row>31</xdr:row>
      <xdr:rowOff>0</xdr:rowOff>
    </xdr:to>
    <xdr:sp>
      <xdr:nvSpPr>
        <xdr:cNvPr id="6" name="Rectangle 21"/>
        <xdr:cNvSpPr>
          <a:spLocks/>
        </xdr:cNvSpPr>
      </xdr:nvSpPr>
      <xdr:spPr>
        <a:xfrm>
          <a:off x="762000" y="4857750"/>
          <a:ext cx="16764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7" name="Rectangle 22"/>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11</xdr:col>
      <xdr:colOff>0</xdr:colOff>
      <xdr:row>22</xdr:row>
      <xdr:rowOff>0</xdr:rowOff>
    </xdr:to>
    <xdr:sp>
      <xdr:nvSpPr>
        <xdr:cNvPr id="8" name="Rectangle 23"/>
        <xdr:cNvSpPr>
          <a:spLocks/>
        </xdr:cNvSpPr>
      </xdr:nvSpPr>
      <xdr:spPr>
        <a:xfrm>
          <a:off x="7277100" y="3238500"/>
          <a:ext cx="18478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8</xdr:col>
      <xdr:colOff>180975</xdr:colOff>
      <xdr:row>11</xdr:row>
      <xdr:rowOff>104775</xdr:rowOff>
    </xdr:to>
    <xdr:sp>
      <xdr:nvSpPr>
        <xdr:cNvPr id="1" name="TextBox 26"/>
        <xdr:cNvSpPr txBox="1">
          <a:spLocks noChangeArrowheads="1"/>
        </xdr:cNvSpPr>
      </xdr:nvSpPr>
      <xdr:spPr>
        <a:xfrm>
          <a:off x="1524000" y="333375"/>
          <a:ext cx="5772150" cy="1552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Ud. solicita a un banco comercial  un préstamo de un valor de S/.50,000.00 con la finalidad de adquirir un bien de capital para su negocio, el mismo que se pagará en cuotas mensuales iguales ANTICIPADAS. Ud. recibe el préstamo el día de hoy y el primer pago se efectuará el día de hoy. El banco comercial que le brindará el préstamo aplicará una TEM del 3.1%.  Estime el valor de los pagos del  préstamo  asumiendo la siguiente cantidad de cuotas:  (5 puntos)
1) 18; 2) 24; 3) 38; 4) 40; 5) 46; 6) 52; 7) 56; 8) 60; 9) 64; 10) 68 
</a:t>
          </a:r>
        </a:p>
      </xdr:txBody>
    </xdr:sp>
    <xdr:clientData/>
  </xdr:twoCellAnchor>
  <xdr:twoCellAnchor>
    <xdr:from>
      <xdr:col>10</xdr:col>
      <xdr:colOff>57150</xdr:colOff>
      <xdr:row>27</xdr:row>
      <xdr:rowOff>76200</xdr:rowOff>
    </xdr:from>
    <xdr:to>
      <xdr:col>12</xdr:col>
      <xdr:colOff>104775</xdr:colOff>
      <xdr:row>33</xdr:row>
      <xdr:rowOff>104775</xdr:rowOff>
    </xdr:to>
    <xdr:sp>
      <xdr:nvSpPr>
        <xdr:cNvPr id="2" name="TextBox 27"/>
        <xdr:cNvSpPr txBox="1">
          <a:spLocks noChangeArrowheads="1"/>
        </xdr:cNvSpPr>
      </xdr:nvSpPr>
      <xdr:spPr>
        <a:xfrm>
          <a:off x="8934450" y="4448175"/>
          <a:ext cx="1828800"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comprobación de los resultados que se aprecia es para   38 meses. La tabla está diseñada para efectuar la comprobación del resto de periodos.</a:t>
          </a:r>
        </a:p>
      </xdr:txBody>
    </xdr:sp>
    <xdr:clientData/>
  </xdr:twoCellAnchor>
  <xdr:twoCellAnchor>
    <xdr:from>
      <xdr:col>10</xdr:col>
      <xdr:colOff>0</xdr:colOff>
      <xdr:row>14</xdr:row>
      <xdr:rowOff>0</xdr:rowOff>
    </xdr:from>
    <xdr:to>
      <xdr:col>11</xdr:col>
      <xdr:colOff>0</xdr:colOff>
      <xdr:row>18</xdr:row>
      <xdr:rowOff>0</xdr:rowOff>
    </xdr:to>
    <xdr:sp>
      <xdr:nvSpPr>
        <xdr:cNvPr id="3" name="Rectangle 28"/>
        <xdr:cNvSpPr>
          <a:spLocks/>
        </xdr:cNvSpPr>
      </xdr:nvSpPr>
      <xdr:spPr>
        <a:xfrm>
          <a:off x="8877300" y="2266950"/>
          <a:ext cx="10191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19</xdr:row>
      <xdr:rowOff>0</xdr:rowOff>
    </xdr:from>
    <xdr:to>
      <xdr:col>12</xdr:col>
      <xdr:colOff>0</xdr:colOff>
      <xdr:row>21</xdr:row>
      <xdr:rowOff>0</xdr:rowOff>
    </xdr:to>
    <xdr:sp>
      <xdr:nvSpPr>
        <xdr:cNvPr id="4" name="Rectangle 29"/>
        <xdr:cNvSpPr>
          <a:spLocks/>
        </xdr:cNvSpPr>
      </xdr:nvSpPr>
      <xdr:spPr>
        <a:xfrm>
          <a:off x="8877300" y="3076575"/>
          <a:ext cx="17811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0</xdr:rowOff>
    </xdr:from>
    <xdr:to>
      <xdr:col>12</xdr:col>
      <xdr:colOff>0</xdr:colOff>
      <xdr:row>23</xdr:row>
      <xdr:rowOff>0</xdr:rowOff>
    </xdr:to>
    <xdr:sp>
      <xdr:nvSpPr>
        <xdr:cNvPr id="5" name="Rectangle 30"/>
        <xdr:cNvSpPr>
          <a:spLocks/>
        </xdr:cNvSpPr>
      </xdr:nvSpPr>
      <xdr:spPr>
        <a:xfrm>
          <a:off x="8877300" y="3562350"/>
          <a:ext cx="17811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15</xdr:row>
      <xdr:rowOff>0</xdr:rowOff>
    </xdr:from>
    <xdr:to>
      <xdr:col>4</xdr:col>
      <xdr:colOff>0</xdr:colOff>
      <xdr:row>26</xdr:row>
      <xdr:rowOff>0</xdr:rowOff>
    </xdr:to>
    <xdr:sp>
      <xdr:nvSpPr>
        <xdr:cNvPr id="6" name="Rectangle 31"/>
        <xdr:cNvSpPr>
          <a:spLocks/>
        </xdr:cNvSpPr>
      </xdr:nvSpPr>
      <xdr:spPr>
        <a:xfrm>
          <a:off x="1524000" y="2428875"/>
          <a:ext cx="1819275" cy="178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0</xdr:rowOff>
    </xdr:from>
    <xdr:to>
      <xdr:col>12</xdr:col>
      <xdr:colOff>9525</xdr:colOff>
      <xdr:row>22</xdr:row>
      <xdr:rowOff>85725</xdr:rowOff>
    </xdr:to>
    <xdr:sp>
      <xdr:nvSpPr>
        <xdr:cNvPr id="7" name="AutoShape 32"/>
        <xdr:cNvSpPr>
          <a:spLocks/>
        </xdr:cNvSpPr>
      </xdr:nvSpPr>
      <xdr:spPr>
        <a:xfrm>
          <a:off x="10658475" y="3238500"/>
          <a:ext cx="9525" cy="409575"/>
        </a:xfrm>
        <a:prstGeom prst="curvedConnector3">
          <a:avLst>
            <a:gd name="adj1" fmla="val 2350000"/>
            <a:gd name="adj2" fmla="val -880231"/>
            <a:gd name="adj3" fmla="val -100750000"/>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141"/>
  <sheetViews>
    <sheetView workbookViewId="0" topLeftCell="B10">
      <selection activeCell="E22" sqref="E22"/>
    </sheetView>
  </sheetViews>
  <sheetFormatPr defaultColWidth="11.421875" defaultRowHeight="12.75"/>
  <cols>
    <col min="3" max="3" width="13.00390625" style="0" customWidth="1"/>
    <col min="5" max="5" width="12.140625" style="0" bestFit="1" customWidth="1"/>
    <col min="6" max="6" width="13.57421875" style="0" customWidth="1"/>
    <col min="7" max="7" width="14.28125" style="0" customWidth="1"/>
    <col min="8" max="8" width="16.57421875" style="0" customWidth="1"/>
    <col min="11" max="11" width="14.140625" style="0" customWidth="1"/>
  </cols>
  <sheetData>
    <row r="2" spans="1:10" ht="12.75">
      <c r="A2" s="14"/>
      <c r="B2" s="34"/>
      <c r="C2" s="34"/>
      <c r="D2" s="14"/>
      <c r="E2" s="14"/>
      <c r="F2" s="14"/>
      <c r="G2" s="14"/>
      <c r="H2" s="14"/>
      <c r="I2" s="14"/>
      <c r="J2" s="14"/>
    </row>
    <row r="3" spans="1:10" ht="12.75">
      <c r="A3" s="14"/>
      <c r="B3" s="14"/>
      <c r="C3" s="31"/>
      <c r="D3" s="31"/>
      <c r="E3" s="31"/>
      <c r="F3" s="31"/>
      <c r="G3" s="31"/>
      <c r="H3" s="14"/>
      <c r="I3" s="14"/>
      <c r="J3" s="14"/>
    </row>
    <row r="4" spans="1:6" ht="12.75">
      <c r="A4" s="14"/>
      <c r="C4" s="28" t="s">
        <v>27</v>
      </c>
      <c r="D4" s="28"/>
      <c r="F4" s="60">
        <v>2</v>
      </c>
    </row>
    <row r="5" spans="1:3" ht="12.75">
      <c r="A5" s="14"/>
      <c r="C5" t="s">
        <v>18</v>
      </c>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spans="1:6" ht="12.75">
      <c r="A17" s="14"/>
      <c r="C17" s="28" t="s">
        <v>14</v>
      </c>
      <c r="D17" s="28"/>
      <c r="E17" s="28"/>
      <c r="F17" s="10" t="s">
        <v>13</v>
      </c>
    </row>
    <row r="18" spans="1:11" ht="12.75">
      <c r="A18" s="14"/>
      <c r="F18" s="45" t="s">
        <v>23</v>
      </c>
      <c r="G18" s="46" t="s">
        <v>0</v>
      </c>
      <c r="H18" s="46" t="s">
        <v>24</v>
      </c>
      <c r="I18" s="46" t="s">
        <v>9</v>
      </c>
      <c r="K18" s="51" t="s">
        <v>2</v>
      </c>
    </row>
    <row r="19" spans="1:11" ht="12.75">
      <c r="A19" s="14"/>
      <c r="C19" s="44" t="s">
        <v>8</v>
      </c>
      <c r="D19" s="43" t="s">
        <v>9</v>
      </c>
      <c r="F19" s="30" t="s">
        <v>21</v>
      </c>
      <c r="G19" s="53" t="s">
        <v>10</v>
      </c>
      <c r="H19" s="47"/>
      <c r="I19" s="52" t="s">
        <v>25</v>
      </c>
      <c r="K19" s="46" t="s">
        <v>4</v>
      </c>
    </row>
    <row r="20" spans="1:11" ht="12.75">
      <c r="A20" s="14"/>
      <c r="C20" s="49">
        <v>0.018</v>
      </c>
      <c r="D20" s="50">
        <f>FV(C20,120,-$K$24,,1)</f>
        <v>297160.3889127235</v>
      </c>
      <c r="F20" s="19">
        <v>0</v>
      </c>
      <c r="G20" s="9">
        <v>120</v>
      </c>
      <c r="H20" s="61">
        <f>$K$24</f>
        <v>700</v>
      </c>
      <c r="I20" s="21">
        <f>H20*(1+$K$21)^G20</f>
        <v>19242.956545114856</v>
      </c>
      <c r="K20" s="36" t="s">
        <v>5</v>
      </c>
    </row>
    <row r="21" spans="1:11" ht="12.75">
      <c r="A21" s="14"/>
      <c r="C21" s="49">
        <v>0.02</v>
      </c>
      <c r="D21" s="50">
        <f aca="true" t="shared" si="0" ref="D21:D29">FV(C21,120,-$K$24,,1)</f>
        <v>348616.3203210022</v>
      </c>
      <c r="F21" s="5">
        <v>1</v>
      </c>
      <c r="G21" s="9">
        <v>119</v>
      </c>
      <c r="H21" s="62">
        <f aca="true" t="shared" si="1" ref="H21:H84">$K$24</f>
        <v>700</v>
      </c>
      <c r="I21" s="21">
        <f aca="true" t="shared" si="2" ref="I21:I84">H21*(1+$K$21)^G21</f>
        <v>18718.82932404169</v>
      </c>
      <c r="K21" s="42">
        <v>0.028</v>
      </c>
    </row>
    <row r="22" spans="1:11" ht="12.75">
      <c r="A22" s="14"/>
      <c r="C22" s="32">
        <v>0.021</v>
      </c>
      <c r="D22" s="50">
        <f t="shared" si="0"/>
        <v>378058.05389186786</v>
      </c>
      <c r="F22" s="5">
        <v>2</v>
      </c>
      <c r="G22" s="9">
        <v>118</v>
      </c>
      <c r="H22" s="62">
        <f t="shared" si="1"/>
        <v>700</v>
      </c>
      <c r="I22" s="21">
        <f t="shared" si="2"/>
        <v>18208.9779416748</v>
      </c>
      <c r="K22" t="s">
        <v>7</v>
      </c>
    </row>
    <row r="23" spans="1:12" ht="12.75">
      <c r="A23" s="14"/>
      <c r="C23" s="49">
        <v>0.022</v>
      </c>
      <c r="D23" s="50">
        <f t="shared" si="0"/>
        <v>410308.4695277961</v>
      </c>
      <c r="F23" s="5">
        <v>3</v>
      </c>
      <c r="G23" s="9">
        <v>117</v>
      </c>
      <c r="H23" s="62">
        <f t="shared" si="1"/>
        <v>700</v>
      </c>
      <c r="I23" s="21">
        <f t="shared" si="2"/>
        <v>17713.013561940465</v>
      </c>
      <c r="K23" s="39" t="s">
        <v>12</v>
      </c>
      <c r="L23" s="16" t="s">
        <v>7</v>
      </c>
    </row>
    <row r="24" spans="1:12" ht="12.75">
      <c r="A24" s="14"/>
      <c r="C24" s="49">
        <v>0.023</v>
      </c>
      <c r="D24" s="50">
        <f t="shared" si="0"/>
        <v>445649.4482889615</v>
      </c>
      <c r="F24" s="5">
        <v>4</v>
      </c>
      <c r="G24" s="9">
        <v>116</v>
      </c>
      <c r="H24" s="62">
        <f t="shared" si="1"/>
        <v>700</v>
      </c>
      <c r="I24" s="21">
        <f t="shared" si="2"/>
        <v>17230.5579396308</v>
      </c>
      <c r="K24" s="40">
        <v>700</v>
      </c>
      <c r="L24" s="41" t="s">
        <v>7</v>
      </c>
    </row>
    <row r="25" spans="1:9" ht="12.75">
      <c r="A25" s="14"/>
      <c r="C25" s="59">
        <v>0.024</v>
      </c>
      <c r="D25" s="50">
        <f t="shared" si="0"/>
        <v>484391.9197640538</v>
      </c>
      <c r="F25" s="5">
        <v>5</v>
      </c>
      <c r="G25" s="9">
        <v>115</v>
      </c>
      <c r="H25" s="62">
        <f t="shared" si="1"/>
        <v>700</v>
      </c>
      <c r="I25" s="21">
        <f t="shared" si="2"/>
        <v>16761.243131936575</v>
      </c>
    </row>
    <row r="26" spans="1:12" ht="12.75">
      <c r="A26" s="14"/>
      <c r="C26" s="49">
        <v>0.025</v>
      </c>
      <c r="D26" s="50">
        <f t="shared" si="0"/>
        <v>526878.9002294247</v>
      </c>
      <c r="F26" s="5">
        <v>6</v>
      </c>
      <c r="G26" s="9">
        <v>114</v>
      </c>
      <c r="H26" s="62">
        <f t="shared" si="1"/>
        <v>700</v>
      </c>
      <c r="I26" s="21">
        <f t="shared" si="2"/>
        <v>16304.711217837135</v>
      </c>
      <c r="K26" s="11" t="s">
        <v>6</v>
      </c>
      <c r="L26" s="18">
        <f>SUM(I20:I140)</f>
        <v>680791.4045849312</v>
      </c>
    </row>
    <row r="27" spans="1:11" ht="12.75">
      <c r="A27" s="14"/>
      <c r="C27" s="49">
        <v>0.026</v>
      </c>
      <c r="D27" s="50">
        <f t="shared" si="0"/>
        <v>573488.8511560106</v>
      </c>
      <c r="F27" s="5">
        <v>7</v>
      </c>
      <c r="G27" s="9">
        <v>113</v>
      </c>
      <c r="H27" s="62">
        <f t="shared" si="1"/>
        <v>700</v>
      </c>
      <c r="I27" s="21">
        <f t="shared" si="2"/>
        <v>15860.6140251334</v>
      </c>
      <c r="K27" t="s">
        <v>7</v>
      </c>
    </row>
    <row r="28" spans="1:9" ht="12.75">
      <c r="A28" s="14"/>
      <c r="C28" s="49">
        <v>0.027</v>
      </c>
      <c r="D28" s="50">
        <f t="shared" si="0"/>
        <v>624639.3919723188</v>
      </c>
      <c r="F28" s="5">
        <v>8</v>
      </c>
      <c r="G28" s="9">
        <v>112</v>
      </c>
      <c r="H28" s="62">
        <f t="shared" si="1"/>
        <v>700</v>
      </c>
      <c r="I28" s="21">
        <f t="shared" si="2"/>
        <v>15428.612864915762</v>
      </c>
    </row>
    <row r="29" spans="1:9" ht="12.75">
      <c r="A29" s="14"/>
      <c r="C29" s="49">
        <v>0.028</v>
      </c>
      <c r="D29" s="50">
        <f t="shared" si="0"/>
        <v>680791.4045849312</v>
      </c>
      <c r="F29" s="5">
        <v>9</v>
      </c>
      <c r="G29" s="9">
        <v>111</v>
      </c>
      <c r="H29" s="62">
        <f t="shared" si="1"/>
        <v>700</v>
      </c>
      <c r="I29" s="21">
        <f t="shared" si="2"/>
        <v>15008.37827326436</v>
      </c>
    </row>
    <row r="30" spans="1:9" ht="12.75">
      <c r="A30" s="14"/>
      <c r="F30" s="5">
        <v>10</v>
      </c>
      <c r="G30" s="9">
        <v>110</v>
      </c>
      <c r="H30" s="62">
        <f t="shared" si="1"/>
        <v>700</v>
      </c>
      <c r="I30" s="21">
        <f t="shared" si="2"/>
        <v>14599.589759984785</v>
      </c>
    </row>
    <row r="31" spans="1:12" ht="12.75">
      <c r="A31" s="14"/>
      <c r="F31" s="5">
        <v>11</v>
      </c>
      <c r="G31" s="9">
        <v>109</v>
      </c>
      <c r="H31" s="62">
        <f t="shared" si="1"/>
        <v>700</v>
      </c>
      <c r="I31" s="21">
        <f t="shared" si="2"/>
        <v>14201.935564187534</v>
      </c>
      <c r="K31" s="14"/>
      <c r="L31" s="22"/>
    </row>
    <row r="32" spans="1:9" ht="12.75">
      <c r="A32" s="14"/>
      <c r="F32" s="5">
        <v>12</v>
      </c>
      <c r="G32" s="9">
        <v>108</v>
      </c>
      <c r="H32" s="62">
        <f t="shared" si="1"/>
        <v>700</v>
      </c>
      <c r="I32" s="21">
        <f t="shared" si="2"/>
        <v>13815.112416524838</v>
      </c>
    </row>
    <row r="33" spans="1:9" ht="12.75">
      <c r="A33" s="14"/>
      <c r="C33" s="14" t="s">
        <v>6</v>
      </c>
      <c r="D33" s="33">
        <f>SUM(I21:I140)</f>
        <v>661548.4480398162</v>
      </c>
      <c r="F33" s="5">
        <v>13</v>
      </c>
      <c r="G33" s="9">
        <v>107</v>
      </c>
      <c r="H33" s="62">
        <f t="shared" si="1"/>
        <v>700</v>
      </c>
      <c r="I33" s="21">
        <f t="shared" si="2"/>
        <v>13438.825307903538</v>
      </c>
    </row>
    <row r="34" spans="1:9" ht="12.75">
      <c r="A34" s="14"/>
      <c r="F34" s="5">
        <v>14</v>
      </c>
      <c r="G34" s="9">
        <v>106</v>
      </c>
      <c r="H34" s="62">
        <f t="shared" si="1"/>
        <v>700</v>
      </c>
      <c r="I34" s="21">
        <f t="shared" si="2"/>
        <v>13072.787264497603</v>
      </c>
    </row>
    <row r="35" spans="1:9" ht="12.75">
      <c r="A35" s="14"/>
      <c r="F35" s="5">
        <v>15</v>
      </c>
      <c r="G35" s="9">
        <v>105</v>
      </c>
      <c r="H35" s="62">
        <f t="shared" si="1"/>
        <v>700</v>
      </c>
      <c r="I35" s="21">
        <f t="shared" si="2"/>
        <v>12716.719128888722</v>
      </c>
    </row>
    <row r="36" spans="1:9" ht="12.75">
      <c r="A36" s="14"/>
      <c r="F36" s="5">
        <v>16</v>
      </c>
      <c r="G36" s="9">
        <v>104</v>
      </c>
      <c r="H36" s="62">
        <f t="shared" si="1"/>
        <v>700</v>
      </c>
      <c r="I36" s="21">
        <f t="shared" si="2"/>
        <v>12370.349347168018</v>
      </c>
    </row>
    <row r="37" spans="1:9" ht="12.75">
      <c r="A37" s="14"/>
      <c r="F37" s="5">
        <v>17</v>
      </c>
      <c r="G37" s="9">
        <v>103</v>
      </c>
      <c r="H37" s="62">
        <f t="shared" si="1"/>
        <v>700</v>
      </c>
      <c r="I37" s="21">
        <f t="shared" si="2"/>
        <v>12033.413761836593</v>
      </c>
    </row>
    <row r="38" spans="1:9" ht="12.75">
      <c r="A38" s="14"/>
      <c r="F38" s="5">
        <v>18</v>
      </c>
      <c r="G38" s="9">
        <v>102</v>
      </c>
      <c r="H38" s="62">
        <f t="shared" si="1"/>
        <v>700</v>
      </c>
      <c r="I38" s="21">
        <f t="shared" si="2"/>
        <v>11705.65541034688</v>
      </c>
    </row>
    <row r="39" spans="1:9" ht="12.75">
      <c r="A39" s="14"/>
      <c r="F39" s="5">
        <v>19</v>
      </c>
      <c r="G39" s="9">
        <v>101</v>
      </c>
      <c r="H39" s="62">
        <f t="shared" si="1"/>
        <v>700</v>
      </c>
      <c r="I39" s="21">
        <f t="shared" si="2"/>
        <v>11386.824329131206</v>
      </c>
    </row>
    <row r="40" spans="1:9" ht="12.75">
      <c r="A40" s="14"/>
      <c r="F40" s="5">
        <v>20</v>
      </c>
      <c r="G40" s="9">
        <v>100</v>
      </c>
      <c r="H40" s="62">
        <f t="shared" si="1"/>
        <v>700</v>
      </c>
      <c r="I40" s="21">
        <f t="shared" si="2"/>
        <v>11076.6773629681</v>
      </c>
    </row>
    <row r="41" spans="1:9" ht="12.75">
      <c r="A41" s="14"/>
      <c r="F41" s="5">
        <v>21</v>
      </c>
      <c r="G41" s="9">
        <v>99</v>
      </c>
      <c r="H41" s="62">
        <f t="shared" si="1"/>
        <v>700</v>
      </c>
      <c r="I41" s="21">
        <f t="shared" si="2"/>
        <v>10774.977979540952</v>
      </c>
    </row>
    <row r="42" spans="1:9" ht="12.75">
      <c r="A42" s="14"/>
      <c r="F42" s="5">
        <v>22</v>
      </c>
      <c r="G42" s="9">
        <v>98</v>
      </c>
      <c r="H42" s="62">
        <f t="shared" si="1"/>
        <v>700</v>
      </c>
      <c r="I42" s="21">
        <f t="shared" si="2"/>
        <v>10481.49608904762</v>
      </c>
    </row>
    <row r="43" spans="1:9" ht="12.75">
      <c r="A43" s="14"/>
      <c r="F43" s="5">
        <v>23</v>
      </c>
      <c r="G43" s="9">
        <v>97</v>
      </c>
      <c r="H43" s="62">
        <f t="shared" si="1"/>
        <v>700</v>
      </c>
      <c r="I43" s="21">
        <f t="shared" si="2"/>
        <v>10196.007868723365</v>
      </c>
    </row>
    <row r="44" spans="1:9" ht="12.75">
      <c r="A44" s="14"/>
      <c r="F44" s="5">
        <v>24</v>
      </c>
      <c r="G44" s="9">
        <v>96</v>
      </c>
      <c r="H44" s="62">
        <f t="shared" si="1"/>
        <v>700</v>
      </c>
      <c r="I44" s="21">
        <f t="shared" si="2"/>
        <v>9918.295592143351</v>
      </c>
    </row>
    <row r="45" spans="1:9" ht="12.75">
      <c r="A45" s="14"/>
      <c r="F45" s="5">
        <v>25</v>
      </c>
      <c r="G45" s="9">
        <v>95</v>
      </c>
      <c r="H45" s="62">
        <f t="shared" si="1"/>
        <v>700</v>
      </c>
      <c r="I45" s="21">
        <f t="shared" si="2"/>
        <v>9648.147463174466</v>
      </c>
    </row>
    <row r="46" spans="1:9" ht="12.75">
      <c r="A46" s="14"/>
      <c r="F46" s="5">
        <v>26</v>
      </c>
      <c r="G46" s="9">
        <v>94</v>
      </c>
      <c r="H46" s="62">
        <f t="shared" si="1"/>
        <v>700</v>
      </c>
      <c r="I46" s="21">
        <f t="shared" si="2"/>
        <v>9385.35745444987</v>
      </c>
    </row>
    <row r="47" spans="1:9" ht="12.75">
      <c r="A47" s="14"/>
      <c r="F47" s="5">
        <v>27</v>
      </c>
      <c r="G47" s="9">
        <v>93</v>
      </c>
      <c r="H47" s="62">
        <f t="shared" si="1"/>
        <v>700</v>
      </c>
      <c r="I47" s="21">
        <f t="shared" si="2"/>
        <v>9129.725150243064</v>
      </c>
    </row>
    <row r="48" spans="1:9" ht="12.75">
      <c r="A48" s="14"/>
      <c r="F48" s="5">
        <v>28</v>
      </c>
      <c r="G48" s="9">
        <v>92</v>
      </c>
      <c r="H48" s="62">
        <f t="shared" si="1"/>
        <v>700</v>
      </c>
      <c r="I48" s="21">
        <f t="shared" si="2"/>
        <v>8881.055593621659</v>
      </c>
    </row>
    <row r="49" spans="1:9" ht="12.75">
      <c r="A49" s="14"/>
      <c r="F49" s="5">
        <v>29</v>
      </c>
      <c r="G49" s="9">
        <v>91</v>
      </c>
      <c r="H49" s="62">
        <f t="shared" si="1"/>
        <v>700</v>
      </c>
      <c r="I49" s="21">
        <f t="shared" si="2"/>
        <v>8639.15913776426</v>
      </c>
    </row>
    <row r="50" spans="1:9" ht="12.75">
      <c r="A50" s="14"/>
      <c r="F50" s="5">
        <v>30</v>
      </c>
      <c r="G50" s="9">
        <v>90</v>
      </c>
      <c r="H50" s="62">
        <f t="shared" si="1"/>
        <v>700</v>
      </c>
      <c r="I50" s="21">
        <f t="shared" si="2"/>
        <v>8403.851301327099</v>
      </c>
    </row>
    <row r="51" spans="1:9" ht="12.75">
      <c r="A51" s="14"/>
      <c r="F51" s="5">
        <v>31</v>
      </c>
      <c r="G51" s="9">
        <v>89</v>
      </c>
      <c r="H51" s="62">
        <f t="shared" si="1"/>
        <v>700</v>
      </c>
      <c r="I51" s="21">
        <f t="shared" si="2"/>
        <v>8174.952627750097</v>
      </c>
    </row>
    <row r="52" spans="1:9" ht="12.75">
      <c r="A52" s="14"/>
      <c r="F52" s="5">
        <v>32</v>
      </c>
      <c r="G52" s="9">
        <v>88</v>
      </c>
      <c r="H52" s="62">
        <f t="shared" si="1"/>
        <v>700</v>
      </c>
      <c r="I52" s="21">
        <f t="shared" si="2"/>
        <v>7952.288548395036</v>
      </c>
    </row>
    <row r="53" spans="1:9" ht="12.75">
      <c r="A53" s="14"/>
      <c r="F53" s="5">
        <v>33</v>
      </c>
      <c r="G53" s="9">
        <v>87</v>
      </c>
      <c r="H53" s="62">
        <f t="shared" si="1"/>
        <v>700</v>
      </c>
      <c r="I53" s="21">
        <f t="shared" si="2"/>
        <v>7735.689249411514</v>
      </c>
    </row>
    <row r="54" spans="1:9" ht="12.75">
      <c r="A54" s="14"/>
      <c r="F54" s="5">
        <v>34</v>
      </c>
      <c r="G54" s="9">
        <v>86</v>
      </c>
      <c r="H54" s="62">
        <f t="shared" si="1"/>
        <v>700</v>
      </c>
      <c r="I54" s="21">
        <f t="shared" si="2"/>
        <v>7524.989542229099</v>
      </c>
    </row>
    <row r="55" spans="1:9" ht="12.75">
      <c r="A55" s="14"/>
      <c r="F55" s="5">
        <v>35</v>
      </c>
      <c r="G55" s="9">
        <v>85</v>
      </c>
      <c r="H55" s="62">
        <f t="shared" si="1"/>
        <v>700</v>
      </c>
      <c r="I55" s="21">
        <f t="shared" si="2"/>
        <v>7320.028737576944</v>
      </c>
    </row>
    <row r="56" spans="1:9" ht="12.75">
      <c r="A56" s="14"/>
      <c r="F56" s="5">
        <v>36</v>
      </c>
      <c r="G56" s="9">
        <v>84</v>
      </c>
      <c r="H56" s="62">
        <f t="shared" si="1"/>
        <v>700</v>
      </c>
      <c r="I56" s="21">
        <f t="shared" si="2"/>
        <v>7120.65052293477</v>
      </c>
    </row>
    <row r="57" spans="1:9" ht="12.75">
      <c r="A57" s="14"/>
      <c r="F57" s="5">
        <v>37</v>
      </c>
      <c r="G57" s="9">
        <v>83</v>
      </c>
      <c r="H57" s="62">
        <f t="shared" si="1"/>
        <v>700</v>
      </c>
      <c r="I57" s="21">
        <f t="shared" si="2"/>
        <v>6926.702843321761</v>
      </c>
    </row>
    <row r="58" spans="1:9" ht="12.75">
      <c r="A58" s="14"/>
      <c r="F58" s="5">
        <v>38</v>
      </c>
      <c r="G58" s="9">
        <v>82</v>
      </c>
      <c r="H58" s="62">
        <f t="shared" si="1"/>
        <v>700</v>
      </c>
      <c r="I58" s="21">
        <f t="shared" si="2"/>
        <v>6738.037785332453</v>
      </c>
    </row>
    <row r="59" spans="1:9" ht="12.75">
      <c r="A59" s="14"/>
      <c r="F59" s="5">
        <v>39</v>
      </c>
      <c r="G59" s="9">
        <v>81</v>
      </c>
      <c r="H59" s="62">
        <f t="shared" si="1"/>
        <v>700</v>
      </c>
      <c r="I59" s="21">
        <f t="shared" si="2"/>
        <v>6554.51146433118</v>
      </c>
    </row>
    <row r="60" spans="1:9" ht="12.75">
      <c r="A60" s="14"/>
      <c r="F60" s="5">
        <v>40</v>
      </c>
      <c r="G60" s="9">
        <v>80</v>
      </c>
      <c r="H60" s="62">
        <f t="shared" si="1"/>
        <v>700</v>
      </c>
      <c r="I60" s="21">
        <f t="shared" si="2"/>
        <v>6375.983914719047</v>
      </c>
    </row>
    <row r="61" spans="1:9" ht="12.75">
      <c r="A61" s="14"/>
      <c r="F61" s="5">
        <v>41</v>
      </c>
      <c r="G61" s="9">
        <v>79</v>
      </c>
      <c r="H61" s="62">
        <f t="shared" si="1"/>
        <v>700</v>
      </c>
      <c r="I61" s="21">
        <f t="shared" si="2"/>
        <v>6202.318983189734</v>
      </c>
    </row>
    <row r="62" spans="1:9" ht="12.75">
      <c r="A62" s="14"/>
      <c r="F62" s="5">
        <v>42</v>
      </c>
      <c r="G62" s="9">
        <v>78</v>
      </c>
      <c r="H62" s="62">
        <f t="shared" si="1"/>
        <v>700</v>
      </c>
      <c r="I62" s="21">
        <f t="shared" si="2"/>
        <v>6033.384224892738</v>
      </c>
    </row>
    <row r="63" spans="1:9" ht="12.75">
      <c r="A63" s="14"/>
      <c r="F63" s="5">
        <v>43</v>
      </c>
      <c r="G63" s="9">
        <v>77</v>
      </c>
      <c r="H63" s="62">
        <f t="shared" si="1"/>
        <v>700</v>
      </c>
      <c r="I63" s="21">
        <f t="shared" si="2"/>
        <v>5869.050802424842</v>
      </c>
    </row>
    <row r="64" spans="1:9" ht="12.75">
      <c r="A64" s="14"/>
      <c r="F64" s="5">
        <v>44</v>
      </c>
      <c r="G64" s="9">
        <v>76</v>
      </c>
      <c r="H64" s="62">
        <f t="shared" si="1"/>
        <v>700</v>
      </c>
      <c r="I64" s="21">
        <f t="shared" si="2"/>
        <v>5709.193387572804</v>
      </c>
    </row>
    <row r="65" spans="1:9" ht="12.75">
      <c r="A65" s="14"/>
      <c r="F65" s="5">
        <v>45</v>
      </c>
      <c r="G65" s="9">
        <v>75</v>
      </c>
      <c r="H65" s="62">
        <f t="shared" si="1"/>
        <v>700</v>
      </c>
      <c r="I65" s="21">
        <f t="shared" si="2"/>
        <v>5553.6900657322985</v>
      </c>
    </row>
    <row r="66" spans="1:9" ht="12.75">
      <c r="A66" s="14"/>
      <c r="F66" s="5">
        <v>46</v>
      </c>
      <c r="G66" s="9">
        <v>74</v>
      </c>
      <c r="H66" s="62">
        <f t="shared" si="1"/>
        <v>700</v>
      </c>
      <c r="I66" s="21">
        <f t="shared" si="2"/>
        <v>5402.422242930252</v>
      </c>
    </row>
    <row r="67" spans="1:9" ht="12.75">
      <c r="A67" s="14"/>
      <c r="F67" s="5">
        <v>47</v>
      </c>
      <c r="G67" s="9">
        <v>73</v>
      </c>
      <c r="H67" s="62">
        <f t="shared" si="1"/>
        <v>700</v>
      </c>
      <c r="I67" s="21">
        <f t="shared" si="2"/>
        <v>5255.274555379622</v>
      </c>
    </row>
    <row r="68" spans="1:9" ht="12.75">
      <c r="A68" s="14"/>
      <c r="F68" s="5">
        <v>48</v>
      </c>
      <c r="G68" s="9">
        <v>72</v>
      </c>
      <c r="H68" s="62">
        <f t="shared" si="1"/>
        <v>700</v>
      </c>
      <c r="I68" s="21">
        <f t="shared" si="2"/>
        <v>5112.134781497688</v>
      </c>
    </row>
    <row r="69" spans="1:9" ht="12.75">
      <c r="A69" s="14"/>
      <c r="F69" s="5">
        <v>49</v>
      </c>
      <c r="G69" s="9">
        <v>71</v>
      </c>
      <c r="H69" s="62">
        <f t="shared" si="1"/>
        <v>700</v>
      </c>
      <c r="I69" s="21">
        <f t="shared" si="2"/>
        <v>4972.893756320707</v>
      </c>
    </row>
    <row r="70" spans="1:9" ht="12.75">
      <c r="A70" s="14"/>
      <c r="F70" s="5">
        <v>50</v>
      </c>
      <c r="G70" s="9">
        <v>70</v>
      </c>
      <c r="H70" s="62">
        <f t="shared" si="1"/>
        <v>700</v>
      </c>
      <c r="I70" s="21">
        <f t="shared" si="2"/>
        <v>4837.445288249715</v>
      </c>
    </row>
    <row r="71" spans="1:9" ht="12.75">
      <c r="A71" s="14"/>
      <c r="F71" s="5">
        <v>51</v>
      </c>
      <c r="G71" s="9">
        <v>69</v>
      </c>
      <c r="H71" s="62">
        <f t="shared" si="1"/>
        <v>700</v>
      </c>
      <c r="I71" s="21">
        <f t="shared" si="2"/>
        <v>4705.686078063925</v>
      </c>
    </row>
    <row r="72" spans="1:9" ht="12.75">
      <c r="A72" s="14"/>
      <c r="F72" s="5">
        <v>52</v>
      </c>
      <c r="G72" s="9">
        <v>68</v>
      </c>
      <c r="H72" s="62">
        <f t="shared" si="1"/>
        <v>700</v>
      </c>
      <c r="I72" s="21">
        <f t="shared" si="2"/>
        <v>4577.515640140005</v>
      </c>
    </row>
    <row r="73" spans="1:9" ht="12.75">
      <c r="A73" s="14"/>
      <c r="F73" s="5">
        <v>53</v>
      </c>
      <c r="G73" s="9">
        <v>67</v>
      </c>
      <c r="H73" s="62">
        <f t="shared" si="1"/>
        <v>700</v>
      </c>
      <c r="I73" s="21">
        <f t="shared" si="2"/>
        <v>4452.8362258171255</v>
      </c>
    </row>
    <row r="74" spans="1:9" ht="12.75">
      <c r="A74" s="14"/>
      <c r="F74" s="5">
        <v>54</v>
      </c>
      <c r="G74" s="9">
        <v>66</v>
      </c>
      <c r="H74" s="62">
        <f t="shared" si="1"/>
        <v>700</v>
      </c>
      <c r="I74" s="21">
        <f t="shared" si="2"/>
        <v>4331.5527488493435</v>
      </c>
    </row>
    <row r="75" spans="1:9" ht="12.75">
      <c r="A75" s="14"/>
      <c r="F75" s="5">
        <v>55</v>
      </c>
      <c r="G75" s="9">
        <v>65</v>
      </c>
      <c r="H75" s="62">
        <f t="shared" si="1"/>
        <v>700</v>
      </c>
      <c r="I75" s="21">
        <f t="shared" si="2"/>
        <v>4213.572712888467</v>
      </c>
    </row>
    <row r="76" spans="1:9" ht="12.75">
      <c r="A76" s="14"/>
      <c r="F76" s="5">
        <v>56</v>
      </c>
      <c r="G76" s="9">
        <v>64</v>
      </c>
      <c r="H76" s="62">
        <f t="shared" si="1"/>
        <v>700</v>
      </c>
      <c r="I76" s="21">
        <f t="shared" si="2"/>
        <v>4098.806140942089</v>
      </c>
    </row>
    <row r="77" spans="1:9" ht="12.75">
      <c r="A77" s="14"/>
      <c r="F77" s="5">
        <v>57</v>
      </c>
      <c r="G77" s="9">
        <v>63</v>
      </c>
      <c r="H77" s="62">
        <f t="shared" si="1"/>
        <v>700</v>
      </c>
      <c r="I77" s="21">
        <f t="shared" si="2"/>
        <v>3987.1655067530046</v>
      </c>
    </row>
    <row r="78" spans="1:9" ht="12.75">
      <c r="A78" s="14"/>
      <c r="F78" s="5">
        <v>58</v>
      </c>
      <c r="G78" s="9">
        <v>62</v>
      </c>
      <c r="H78" s="62">
        <f t="shared" si="1"/>
        <v>700</v>
      </c>
      <c r="I78" s="21">
        <f t="shared" si="2"/>
        <v>3878.5656680476695</v>
      </c>
    </row>
    <row r="79" spans="1:9" ht="12.75">
      <c r="A79" s="14"/>
      <c r="F79" s="5">
        <v>59</v>
      </c>
      <c r="G79" s="9">
        <v>61</v>
      </c>
      <c r="H79" s="62">
        <f t="shared" si="1"/>
        <v>700</v>
      </c>
      <c r="I79" s="21">
        <f t="shared" si="2"/>
        <v>3772.923801602792</v>
      </c>
    </row>
    <row r="80" spans="1:9" ht="12.75">
      <c r="A80" s="14"/>
      <c r="F80" s="5">
        <v>60</v>
      </c>
      <c r="G80" s="9">
        <v>60</v>
      </c>
      <c r="H80" s="62">
        <f t="shared" si="1"/>
        <v>700</v>
      </c>
      <c r="I80" s="21">
        <f t="shared" si="2"/>
        <v>3670.1593400805377</v>
      </c>
    </row>
    <row r="81" spans="1:9" ht="12.75">
      <c r="A81" s="14"/>
      <c r="F81" s="5">
        <v>61</v>
      </c>
      <c r="G81" s="9">
        <v>59</v>
      </c>
      <c r="H81" s="62">
        <f t="shared" si="1"/>
        <v>700</v>
      </c>
      <c r="I81" s="21">
        <f t="shared" si="2"/>
        <v>3570.1939105841802</v>
      </c>
    </row>
    <row r="82" spans="1:9" ht="12.75">
      <c r="A82" s="14"/>
      <c r="F82" s="5">
        <v>62</v>
      </c>
      <c r="G82" s="9">
        <v>58</v>
      </c>
      <c r="H82" s="62">
        <f t="shared" si="1"/>
        <v>700</v>
      </c>
      <c r="I82" s="21">
        <f t="shared" si="2"/>
        <v>3472.951274887334</v>
      </c>
    </row>
    <row r="83" spans="1:9" ht="12.75">
      <c r="A83" s="14"/>
      <c r="F83" s="5">
        <v>63</v>
      </c>
      <c r="G83" s="9">
        <v>57</v>
      </c>
      <c r="H83" s="62">
        <f t="shared" si="1"/>
        <v>700</v>
      </c>
      <c r="I83" s="21">
        <f t="shared" si="2"/>
        <v>3378.3572712911814</v>
      </c>
    </row>
    <row r="84" spans="1:9" ht="12.75">
      <c r="A84" s="14"/>
      <c r="F84" s="5">
        <v>64</v>
      </c>
      <c r="G84" s="9">
        <v>56</v>
      </c>
      <c r="H84" s="62">
        <f t="shared" si="1"/>
        <v>700</v>
      </c>
      <c r="I84" s="21">
        <f t="shared" si="2"/>
        <v>3286.3397580653514</v>
      </c>
    </row>
    <row r="85" spans="1:9" ht="12.75">
      <c r="A85" s="14"/>
      <c r="F85" s="5">
        <v>65</v>
      </c>
      <c r="G85" s="9">
        <v>55</v>
      </c>
      <c r="H85" s="62">
        <f aca="true" t="shared" si="3" ref="H85:H139">$K$24</f>
        <v>700</v>
      </c>
      <c r="I85" s="21">
        <f aca="true" t="shared" si="4" ref="I85:I139">H85*(1+$K$21)^G85</f>
        <v>3196.82855842933</v>
      </c>
    </row>
    <row r="86" spans="1:9" ht="12.75">
      <c r="A86" s="14"/>
      <c r="F86" s="5">
        <v>66</v>
      </c>
      <c r="G86" s="9">
        <v>54</v>
      </c>
      <c r="H86" s="62">
        <f t="shared" si="3"/>
        <v>700</v>
      </c>
      <c r="I86" s="21">
        <f t="shared" si="4"/>
        <v>3109.7554070324227</v>
      </c>
    </row>
    <row r="87" spans="1:9" ht="12.75">
      <c r="A87" s="14"/>
      <c r="B87" s="13"/>
      <c r="C87" s="9" t="s">
        <v>7</v>
      </c>
      <c r="D87" s="13"/>
      <c r="F87" s="5">
        <v>67</v>
      </c>
      <c r="G87" s="9">
        <v>53</v>
      </c>
      <c r="H87" s="62">
        <f t="shared" si="3"/>
        <v>700</v>
      </c>
      <c r="I87" s="21">
        <f t="shared" si="4"/>
        <v>3025.0538978914615</v>
      </c>
    </row>
    <row r="88" spans="1:9" ht="12.75">
      <c r="A88" s="14"/>
      <c r="B88" s="13"/>
      <c r="C88" s="9" t="s">
        <v>7</v>
      </c>
      <c r="D88" s="13"/>
      <c r="F88" s="5">
        <v>68</v>
      </c>
      <c r="G88" s="9">
        <v>52</v>
      </c>
      <c r="H88" s="62">
        <f t="shared" si="3"/>
        <v>700</v>
      </c>
      <c r="I88" s="21">
        <f t="shared" si="4"/>
        <v>2942.6594337465576</v>
      </c>
    </row>
    <row r="89" spans="1:9" ht="12.75">
      <c r="A89" s="14"/>
      <c r="F89" s="5">
        <v>69</v>
      </c>
      <c r="G89" s="9">
        <v>51</v>
      </c>
      <c r="H89" s="62">
        <f t="shared" si="3"/>
        <v>700</v>
      </c>
      <c r="I89" s="21">
        <f t="shared" si="4"/>
        <v>2862.509176796262</v>
      </c>
    </row>
    <row r="90" spans="1:9" ht="12.75">
      <c r="A90" s="14"/>
      <c r="F90" s="5">
        <v>70</v>
      </c>
      <c r="G90" s="9">
        <v>50</v>
      </c>
      <c r="H90" s="62">
        <f t="shared" si="3"/>
        <v>700</v>
      </c>
      <c r="I90" s="21">
        <f t="shared" si="4"/>
        <v>2784.5420007745743</v>
      </c>
    </row>
    <row r="91" spans="1:9" ht="12.75">
      <c r="A91" s="14"/>
      <c r="F91" s="5">
        <v>71</v>
      </c>
      <c r="G91" s="9">
        <v>49</v>
      </c>
      <c r="H91" s="62">
        <f t="shared" si="3"/>
        <v>700</v>
      </c>
      <c r="I91" s="21">
        <f t="shared" si="4"/>
        <v>2708.6984443332435</v>
      </c>
    </row>
    <row r="92" spans="1:9" ht="12.75">
      <c r="A92" s="14"/>
      <c r="F92" s="5">
        <v>72</v>
      </c>
      <c r="G92" s="9">
        <v>48</v>
      </c>
      <c r="H92" s="62">
        <f t="shared" si="3"/>
        <v>700</v>
      </c>
      <c r="I92" s="21">
        <f t="shared" si="4"/>
        <v>2634.9206656938168</v>
      </c>
    </row>
    <row r="93" spans="6:9" ht="12.75">
      <c r="F93" s="5">
        <v>73</v>
      </c>
      <c r="G93" s="9">
        <v>47</v>
      </c>
      <c r="H93" s="62">
        <f t="shared" si="3"/>
        <v>700</v>
      </c>
      <c r="I93" s="21">
        <f t="shared" si="4"/>
        <v>2563.1523985348413</v>
      </c>
    </row>
    <row r="94" spans="6:9" ht="12.75">
      <c r="F94" s="5">
        <v>74</v>
      </c>
      <c r="G94" s="9">
        <v>46</v>
      </c>
      <c r="H94" s="62">
        <f t="shared" si="3"/>
        <v>700</v>
      </c>
      <c r="I94" s="21">
        <f t="shared" si="4"/>
        <v>2493.338909080585</v>
      </c>
    </row>
    <row r="95" spans="6:9" ht="12.75">
      <c r="F95" s="5">
        <v>75</v>
      </c>
      <c r="G95" s="9">
        <v>45</v>
      </c>
      <c r="H95" s="62">
        <f t="shared" si="3"/>
        <v>700</v>
      </c>
      <c r="I95" s="21">
        <f t="shared" si="4"/>
        <v>2425.4269543585456</v>
      </c>
    </row>
    <row r="96" spans="6:9" ht="12.75">
      <c r="F96" s="5">
        <v>76</v>
      </c>
      <c r="G96" s="9">
        <v>44</v>
      </c>
      <c r="H96" s="62">
        <f t="shared" si="3"/>
        <v>700</v>
      </c>
      <c r="I96" s="21">
        <f t="shared" si="4"/>
        <v>2359.3647415939163</v>
      </c>
    </row>
    <row r="97" spans="6:9" ht="12.75">
      <c r="F97" s="5">
        <v>77</v>
      </c>
      <c r="G97" s="9">
        <v>43</v>
      </c>
      <c r="H97" s="62">
        <f t="shared" si="3"/>
        <v>700</v>
      </c>
      <c r="I97" s="21">
        <f t="shared" si="4"/>
        <v>2295.101888710035</v>
      </c>
    </row>
    <row r="98" spans="6:9" ht="12.75">
      <c r="F98" s="5">
        <v>78</v>
      </c>
      <c r="G98" s="9">
        <v>42</v>
      </c>
      <c r="H98" s="62">
        <f t="shared" si="3"/>
        <v>700</v>
      </c>
      <c r="I98" s="21">
        <f t="shared" si="4"/>
        <v>2232.5893859047032</v>
      </c>
    </row>
    <row r="99" spans="6:9" ht="12.75">
      <c r="F99" s="5">
        <v>79</v>
      </c>
      <c r="G99" s="9">
        <v>41</v>
      </c>
      <c r="H99" s="62">
        <f t="shared" si="3"/>
        <v>700</v>
      </c>
      <c r="I99" s="21">
        <f t="shared" si="4"/>
        <v>2171.779558273058</v>
      </c>
    </row>
    <row r="100" spans="6:9" ht="12.75">
      <c r="F100" s="5">
        <v>80</v>
      </c>
      <c r="G100" s="9">
        <v>40</v>
      </c>
      <c r="H100" s="62">
        <f t="shared" si="3"/>
        <v>700</v>
      </c>
      <c r="I100" s="21">
        <f t="shared" si="4"/>
        <v>2112.6260294484996</v>
      </c>
    </row>
    <row r="101" spans="6:9" ht="12.75">
      <c r="F101" s="5">
        <v>81</v>
      </c>
      <c r="G101" s="9">
        <v>39</v>
      </c>
      <c r="H101" s="62">
        <f t="shared" si="3"/>
        <v>700</v>
      </c>
      <c r="I101" s="21">
        <f t="shared" si="4"/>
        <v>2055.083686233949</v>
      </c>
    </row>
    <row r="102" spans="6:9" ht="12.75">
      <c r="F102" s="5">
        <v>82</v>
      </c>
      <c r="G102" s="9">
        <v>38</v>
      </c>
      <c r="H102" s="62">
        <f t="shared" si="3"/>
        <v>700</v>
      </c>
      <c r="I102" s="21">
        <f t="shared" si="4"/>
        <v>1999.1086441964485</v>
      </c>
    </row>
    <row r="103" spans="6:9" ht="12.75">
      <c r="F103" s="5">
        <v>83</v>
      </c>
      <c r="G103" s="9">
        <v>37</v>
      </c>
      <c r="H103" s="62">
        <f t="shared" si="3"/>
        <v>700</v>
      </c>
      <c r="I103" s="21">
        <f t="shared" si="4"/>
        <v>1944.65821419888</v>
      </c>
    </row>
    <row r="104" spans="6:9" ht="12.75">
      <c r="F104" s="5">
        <v>84</v>
      </c>
      <c r="G104" s="9">
        <v>36</v>
      </c>
      <c r="H104" s="62">
        <f t="shared" si="3"/>
        <v>700</v>
      </c>
      <c r="I104" s="21">
        <f t="shared" si="4"/>
        <v>1891.6908698432685</v>
      </c>
    </row>
    <row r="105" spans="6:9" ht="12.75">
      <c r="F105" s="5">
        <v>85</v>
      </c>
      <c r="G105" s="9">
        <v>35</v>
      </c>
      <c r="H105" s="62">
        <f t="shared" si="3"/>
        <v>700</v>
      </c>
      <c r="I105" s="21">
        <f t="shared" si="4"/>
        <v>1840.1662158008446</v>
      </c>
    </row>
    <row r="106" spans="6:9" ht="12.75">
      <c r="F106" s="5">
        <v>86</v>
      </c>
      <c r="G106" s="9">
        <v>34</v>
      </c>
      <c r="H106" s="62">
        <f t="shared" si="3"/>
        <v>700</v>
      </c>
      <c r="I106" s="21">
        <f t="shared" si="4"/>
        <v>1790.0449570047126</v>
      </c>
    </row>
    <row r="107" spans="6:9" ht="12.75">
      <c r="F107" s="5">
        <v>87</v>
      </c>
      <c r="G107" s="9">
        <v>33</v>
      </c>
      <c r="H107" s="62">
        <f t="shared" si="3"/>
        <v>700</v>
      </c>
      <c r="I107" s="21">
        <f t="shared" si="4"/>
        <v>1741.2888686816273</v>
      </c>
    </row>
    <row r="108" spans="6:9" ht="12.75">
      <c r="F108" s="5">
        <v>88</v>
      </c>
      <c r="G108" s="9">
        <v>32</v>
      </c>
      <c r="H108" s="62">
        <f t="shared" si="3"/>
        <v>700</v>
      </c>
      <c r="I108" s="21">
        <f t="shared" si="4"/>
        <v>1693.8607672000264</v>
      </c>
    </row>
    <row r="109" spans="6:9" ht="12.75">
      <c r="F109" s="5">
        <v>89</v>
      </c>
      <c r="G109" s="9">
        <v>31</v>
      </c>
      <c r="H109" s="62">
        <f t="shared" si="3"/>
        <v>700</v>
      </c>
      <c r="I109" s="21">
        <f t="shared" si="4"/>
        <v>1647.724481712088</v>
      </c>
    </row>
    <row r="110" spans="6:9" ht="12.75">
      <c r="F110" s="5">
        <v>90</v>
      </c>
      <c r="G110" s="9">
        <v>30</v>
      </c>
      <c r="H110" s="62">
        <f t="shared" si="3"/>
        <v>700</v>
      </c>
      <c r="I110" s="21">
        <f t="shared" si="4"/>
        <v>1602.8448265681789</v>
      </c>
    </row>
    <row r="111" spans="6:9" ht="12.75">
      <c r="F111" s="5">
        <v>91</v>
      </c>
      <c r="G111" s="9">
        <v>29</v>
      </c>
      <c r="H111" s="62">
        <f t="shared" si="3"/>
        <v>700</v>
      </c>
      <c r="I111" s="21">
        <f t="shared" si="4"/>
        <v>1559.1875744826646</v>
      </c>
    </row>
    <row r="112" spans="6:9" ht="12.75">
      <c r="F112" s="5">
        <v>92</v>
      </c>
      <c r="G112" s="9">
        <v>28</v>
      </c>
      <c r="H112" s="62">
        <f t="shared" si="3"/>
        <v>700</v>
      </c>
      <c r="I112" s="21">
        <f t="shared" si="4"/>
        <v>1516.7194304306076</v>
      </c>
    </row>
    <row r="113" spans="6:9" ht="12.75">
      <c r="F113" s="5">
        <v>93</v>
      </c>
      <c r="G113" s="9">
        <v>27</v>
      </c>
      <c r="H113" s="62">
        <f t="shared" si="3"/>
        <v>700</v>
      </c>
      <c r="I113" s="21">
        <f t="shared" si="4"/>
        <v>1475.4080062554547</v>
      </c>
    </row>
    <row r="114" spans="6:9" ht="12.75">
      <c r="F114" s="5">
        <v>94</v>
      </c>
      <c r="G114" s="9">
        <v>26</v>
      </c>
      <c r="H114" s="62">
        <f t="shared" si="3"/>
        <v>700</v>
      </c>
      <c r="I114" s="21">
        <f t="shared" si="4"/>
        <v>1435.221795968341</v>
      </c>
    </row>
    <row r="115" spans="6:9" ht="12.75">
      <c r="F115" s="5">
        <v>95</v>
      </c>
      <c r="G115" s="9">
        <v>25</v>
      </c>
      <c r="H115" s="62">
        <f t="shared" si="3"/>
        <v>700</v>
      </c>
      <c r="I115" s="21">
        <f t="shared" si="4"/>
        <v>1396.1301517201762</v>
      </c>
    </row>
    <row r="116" spans="6:9" ht="12.75">
      <c r="F116" s="5">
        <v>96</v>
      </c>
      <c r="G116" s="9">
        <v>24</v>
      </c>
      <c r="H116" s="62">
        <f t="shared" si="3"/>
        <v>700</v>
      </c>
      <c r="I116" s="21">
        <f t="shared" si="4"/>
        <v>1358.103260428187</v>
      </c>
    </row>
    <row r="117" spans="6:9" ht="12.75">
      <c r="F117" s="5">
        <v>97</v>
      </c>
      <c r="G117" s="9">
        <v>23</v>
      </c>
      <c r="H117" s="62">
        <f t="shared" si="3"/>
        <v>700</v>
      </c>
      <c r="I117" s="21">
        <f t="shared" si="4"/>
        <v>1321.1121210390922</v>
      </c>
    </row>
    <row r="118" spans="6:9" ht="12.75">
      <c r="F118" s="5">
        <v>98</v>
      </c>
      <c r="G118" s="9">
        <v>22</v>
      </c>
      <c r="H118" s="62">
        <f t="shared" si="3"/>
        <v>700</v>
      </c>
      <c r="I118" s="21">
        <f t="shared" si="4"/>
        <v>1285.1285224115686</v>
      </c>
    </row>
    <row r="119" spans="6:9" ht="12.75">
      <c r="F119" s="5">
        <v>99</v>
      </c>
      <c r="G119" s="9">
        <v>21</v>
      </c>
      <c r="H119" s="62">
        <f t="shared" si="3"/>
        <v>700</v>
      </c>
      <c r="I119" s="21">
        <f t="shared" si="4"/>
        <v>1250.1250218011367</v>
      </c>
    </row>
    <row r="120" spans="6:9" ht="12.75">
      <c r="F120" s="5">
        <v>100</v>
      </c>
      <c r="G120" s="9">
        <v>20</v>
      </c>
      <c r="H120" s="62">
        <f t="shared" si="3"/>
        <v>700</v>
      </c>
      <c r="I120" s="21">
        <f t="shared" si="4"/>
        <v>1216.0749239310667</v>
      </c>
    </row>
    <row r="121" spans="6:9" ht="12.75">
      <c r="F121" s="5">
        <v>101</v>
      </c>
      <c r="G121" s="9">
        <v>19</v>
      </c>
      <c r="H121" s="62">
        <f t="shared" si="3"/>
        <v>700</v>
      </c>
      <c r="I121" s="21">
        <f t="shared" si="4"/>
        <v>1182.9522606333333</v>
      </c>
    </row>
    <row r="122" spans="6:9" ht="12.75">
      <c r="F122" s="5">
        <v>102</v>
      </c>
      <c r="G122" s="9">
        <v>18</v>
      </c>
      <c r="H122" s="62">
        <f t="shared" si="3"/>
        <v>700</v>
      </c>
      <c r="I122" s="21">
        <f t="shared" si="4"/>
        <v>1150.7317710440987</v>
      </c>
    </row>
    <row r="123" spans="6:9" ht="12.75">
      <c r="F123" s="5">
        <v>103</v>
      </c>
      <c r="G123" s="9">
        <v>17</v>
      </c>
      <c r="H123" s="62">
        <f t="shared" si="3"/>
        <v>700</v>
      </c>
      <c r="I123" s="21">
        <f t="shared" si="4"/>
        <v>1119.3888823386173</v>
      </c>
    </row>
    <row r="124" spans="6:9" ht="12.75">
      <c r="F124" s="5">
        <v>104</v>
      </c>
      <c r="G124" s="9">
        <v>16</v>
      </c>
      <c r="H124" s="62">
        <f t="shared" si="3"/>
        <v>700</v>
      </c>
      <c r="I124" s="21">
        <f t="shared" si="4"/>
        <v>1088.8996909908728</v>
      </c>
    </row>
    <row r="125" spans="6:9" ht="12.75">
      <c r="F125" s="5">
        <v>105</v>
      </c>
      <c r="G125" s="9">
        <v>15</v>
      </c>
      <c r="H125" s="62">
        <f t="shared" si="3"/>
        <v>700</v>
      </c>
      <c r="I125" s="21">
        <f t="shared" si="4"/>
        <v>1059.2409445436508</v>
      </c>
    </row>
    <row r="126" spans="6:9" ht="12.75">
      <c r="F126" s="5">
        <v>106</v>
      </c>
      <c r="G126" s="9">
        <v>14</v>
      </c>
      <c r="H126" s="62">
        <f t="shared" si="3"/>
        <v>700</v>
      </c>
      <c r="I126" s="21">
        <f t="shared" si="4"/>
        <v>1030.3900238751467</v>
      </c>
    </row>
    <row r="127" spans="6:9" ht="12.75">
      <c r="F127" s="5">
        <v>107</v>
      </c>
      <c r="G127" s="9">
        <v>13</v>
      </c>
      <c r="H127" s="62">
        <f t="shared" si="3"/>
        <v>700</v>
      </c>
      <c r="I127" s="21">
        <f t="shared" si="4"/>
        <v>1002.3249259485863</v>
      </c>
    </row>
    <row r="128" spans="6:9" ht="12.75">
      <c r="F128" s="5">
        <v>108</v>
      </c>
      <c r="G128" s="9">
        <v>12</v>
      </c>
      <c r="H128" s="62">
        <f t="shared" si="3"/>
        <v>700</v>
      </c>
      <c r="I128" s="21">
        <f t="shared" si="4"/>
        <v>975.0242470316987</v>
      </c>
    </row>
    <row r="129" spans="6:9" ht="12.75">
      <c r="F129" s="5">
        <v>109</v>
      </c>
      <c r="G129" s="9">
        <v>11</v>
      </c>
      <c r="H129" s="62">
        <f t="shared" si="3"/>
        <v>700</v>
      </c>
      <c r="I129" s="21">
        <f t="shared" si="4"/>
        <v>948.4671663732477</v>
      </c>
    </row>
    <row r="130" spans="6:9" ht="12.75">
      <c r="F130" s="5">
        <v>110</v>
      </c>
      <c r="G130" s="9">
        <v>10</v>
      </c>
      <c r="H130" s="62">
        <f t="shared" si="3"/>
        <v>700</v>
      </c>
      <c r="I130" s="21">
        <f t="shared" si="4"/>
        <v>922.6334303241708</v>
      </c>
    </row>
    <row r="131" spans="6:9" ht="12.75">
      <c r="F131" s="5">
        <v>111</v>
      </c>
      <c r="G131" s="9">
        <v>9</v>
      </c>
      <c r="H131" s="62">
        <f t="shared" si="3"/>
        <v>700</v>
      </c>
      <c r="I131" s="21">
        <f t="shared" si="4"/>
        <v>897.5033368912169</v>
      </c>
    </row>
    <row r="132" spans="6:9" ht="12.75">
      <c r="F132" s="5">
        <v>112</v>
      </c>
      <c r="G132" s="9">
        <v>8</v>
      </c>
      <c r="H132" s="62">
        <f t="shared" si="3"/>
        <v>700</v>
      </c>
      <c r="I132" s="21">
        <f t="shared" si="4"/>
        <v>873.0577207113005</v>
      </c>
    </row>
    <row r="133" spans="6:9" ht="12.75">
      <c r="F133" s="5">
        <v>113</v>
      </c>
      <c r="G133" s="9">
        <v>7</v>
      </c>
      <c r="H133" s="62">
        <f t="shared" si="3"/>
        <v>700</v>
      </c>
      <c r="I133" s="21">
        <f t="shared" si="4"/>
        <v>849.2779384351171</v>
      </c>
    </row>
    <row r="134" spans="6:9" ht="12.75">
      <c r="F134" s="5">
        <v>114</v>
      </c>
      <c r="G134" s="9">
        <v>6</v>
      </c>
      <c r="H134" s="62">
        <f t="shared" si="3"/>
        <v>700</v>
      </c>
      <c r="I134" s="21">
        <f t="shared" si="4"/>
        <v>826.1458545088689</v>
      </c>
    </row>
    <row r="135" spans="6:9" ht="12.75">
      <c r="F135" s="5">
        <v>115</v>
      </c>
      <c r="G135" s="9">
        <v>5</v>
      </c>
      <c r="H135" s="62">
        <f t="shared" si="3"/>
        <v>700</v>
      </c>
      <c r="I135" s="21">
        <f t="shared" si="4"/>
        <v>803.6438273432576</v>
      </c>
    </row>
    <row r="136" spans="6:9" ht="12.75">
      <c r="F136" s="5">
        <v>116</v>
      </c>
      <c r="G136" s="9">
        <v>4</v>
      </c>
      <c r="H136" s="62">
        <f t="shared" si="3"/>
        <v>700</v>
      </c>
      <c r="I136" s="21">
        <f t="shared" si="4"/>
        <v>781.7546958592</v>
      </c>
    </row>
    <row r="137" spans="6:9" ht="12.75">
      <c r="F137" s="5">
        <v>117</v>
      </c>
      <c r="G137" s="9">
        <v>3</v>
      </c>
      <c r="H137" s="62">
        <f t="shared" si="3"/>
        <v>700</v>
      </c>
      <c r="I137" s="21">
        <f t="shared" si="4"/>
        <v>760.4617664</v>
      </c>
    </row>
    <row r="138" spans="6:9" ht="12.75">
      <c r="F138" s="5">
        <v>118</v>
      </c>
      <c r="G138" s="9">
        <v>2</v>
      </c>
      <c r="H138" s="62">
        <f t="shared" si="3"/>
        <v>700</v>
      </c>
      <c r="I138" s="21">
        <f t="shared" si="4"/>
        <v>739.7488</v>
      </c>
    </row>
    <row r="139" spans="6:9" ht="12.75">
      <c r="F139" s="5">
        <v>119</v>
      </c>
      <c r="G139" s="9">
        <v>1</v>
      </c>
      <c r="H139" s="62">
        <f t="shared" si="3"/>
        <v>700</v>
      </c>
      <c r="I139" s="21">
        <f t="shared" si="4"/>
        <v>719.6</v>
      </c>
    </row>
    <row r="140" spans="6:9" ht="12.75">
      <c r="F140" s="8">
        <v>120</v>
      </c>
      <c r="G140" s="38">
        <v>0</v>
      </c>
      <c r="H140" s="38">
        <f>$J$22</f>
        <v>0</v>
      </c>
      <c r="I140" s="35">
        <f>H140*(1+$J$19)^G140</f>
        <v>0</v>
      </c>
    </row>
    <row r="141" ht="12.75">
      <c r="F141" s="5" t="s">
        <v>7</v>
      </c>
    </row>
  </sheetData>
  <printOptions/>
  <pageMargins left="0.75" right="0.75" top="1" bottom="1" header="0" footer="0"/>
  <pageSetup horizontalDpi="300" verticalDpi="300" orientation="portrait" scale="50" r:id="rId2"/>
  <drawing r:id="rId1"/>
</worksheet>
</file>

<file path=xl/worksheets/sheet2.xml><?xml version="1.0" encoding="utf-8"?>
<worksheet xmlns="http://schemas.openxmlformats.org/spreadsheetml/2006/main" xmlns:r="http://schemas.openxmlformats.org/officeDocument/2006/relationships">
  <dimension ref="A2:K92"/>
  <sheetViews>
    <sheetView workbookViewId="0" topLeftCell="D74">
      <selection activeCell="A2" sqref="A2:L88"/>
    </sheetView>
  </sheetViews>
  <sheetFormatPr defaultColWidth="11.421875" defaultRowHeight="12.75"/>
  <cols>
    <col min="3" max="3" width="12.8515625" style="0" customWidth="1"/>
    <col min="5" max="5" width="12.28125" style="0" customWidth="1"/>
    <col min="7" max="7" width="13.00390625" style="0" customWidth="1"/>
    <col min="8" max="8" width="12.140625" style="0" customWidth="1"/>
    <col min="9" max="9" width="12.57421875" style="0" customWidth="1"/>
    <col min="10" max="10" width="12.8515625" style="0" customWidth="1"/>
    <col min="11" max="11" width="13.140625" style="0" customWidth="1"/>
  </cols>
  <sheetData>
    <row r="2" spans="2:3" ht="12.75">
      <c r="B2" s="28" t="s">
        <v>19</v>
      </c>
      <c r="C2" s="28"/>
    </row>
    <row r="15" spans="2:5" ht="12.75">
      <c r="B15" s="28" t="s">
        <v>14</v>
      </c>
      <c r="C15" s="28"/>
      <c r="D15" s="28"/>
      <c r="E15" s="10" t="s">
        <v>13</v>
      </c>
    </row>
    <row r="16" spans="5:10" ht="12.75">
      <c r="E16" s="1" t="s">
        <v>20</v>
      </c>
      <c r="F16" s="2" t="s">
        <v>0</v>
      </c>
      <c r="G16" s="2" t="s">
        <v>12</v>
      </c>
      <c r="H16" s="3" t="s">
        <v>1</v>
      </c>
      <c r="J16" s="4" t="s">
        <v>2</v>
      </c>
    </row>
    <row r="17" spans="2:10" ht="12.75">
      <c r="B17" s="2" t="s">
        <v>15</v>
      </c>
      <c r="C17" s="54" t="s">
        <v>16</v>
      </c>
      <c r="E17" s="26" t="s">
        <v>21</v>
      </c>
      <c r="F17" s="6" t="s">
        <v>3</v>
      </c>
      <c r="G17" s="17"/>
      <c r="H17" s="27" t="s">
        <v>22</v>
      </c>
      <c r="J17" s="2" t="s">
        <v>4</v>
      </c>
    </row>
    <row r="18" spans="2:10" ht="12.75">
      <c r="B18" s="9">
        <v>18</v>
      </c>
      <c r="C18" s="50">
        <f aca="true" t="shared" si="0" ref="C18:C27">PMT($J$19,B18,$K$22)</f>
        <v>-3666.2399698759577</v>
      </c>
      <c r="E18" s="19">
        <v>0</v>
      </c>
      <c r="F18" s="37"/>
      <c r="G18" s="37"/>
      <c r="H18" s="24"/>
      <c r="J18" s="6" t="s">
        <v>5</v>
      </c>
    </row>
    <row r="19" spans="2:10" ht="12.75">
      <c r="B19" s="9">
        <v>24</v>
      </c>
      <c r="C19" s="50">
        <f t="shared" si="0"/>
        <v>-2984.2651150421943</v>
      </c>
      <c r="E19" s="5">
        <v>1</v>
      </c>
      <c r="F19" s="9">
        <v>1</v>
      </c>
      <c r="G19" s="9">
        <f aca="true" t="shared" si="1" ref="G19:G56">$J$22</f>
        <v>2257.6709404019157</v>
      </c>
      <c r="H19" s="21">
        <f aca="true" t="shared" si="2" ref="H19:H56">G19/(1+$J$19)^F19</f>
        <v>2189.787527062964</v>
      </c>
      <c r="J19" s="7">
        <v>0.031</v>
      </c>
    </row>
    <row r="20" spans="2:8" ht="12.75">
      <c r="B20" s="15">
        <v>38</v>
      </c>
      <c r="C20" s="55">
        <f t="shared" si="0"/>
        <v>-2257.6709404019157</v>
      </c>
      <c r="E20" s="5">
        <v>2</v>
      </c>
      <c r="F20" s="9">
        <v>2</v>
      </c>
      <c r="G20" s="9">
        <f t="shared" si="1"/>
        <v>2257.6709404019157</v>
      </c>
      <c r="H20" s="21">
        <f t="shared" si="2"/>
        <v>2123.945225085319</v>
      </c>
    </row>
    <row r="21" spans="2:11" ht="12.75">
      <c r="B21" s="9">
        <v>40</v>
      </c>
      <c r="C21" s="50">
        <f t="shared" si="0"/>
        <v>-2198.2244813314483</v>
      </c>
      <c r="E21" s="5">
        <v>3</v>
      </c>
      <c r="F21" s="9">
        <v>3</v>
      </c>
      <c r="G21" s="9">
        <f t="shared" si="1"/>
        <v>2257.6709404019157</v>
      </c>
      <c r="H21" s="21">
        <f t="shared" si="2"/>
        <v>2060.0826625463815</v>
      </c>
      <c r="J21" s="12" t="s">
        <v>12</v>
      </c>
      <c r="K21" s="11" t="s">
        <v>11</v>
      </c>
    </row>
    <row r="22" spans="2:11" ht="12.75">
      <c r="B22" s="15">
        <v>46</v>
      </c>
      <c r="C22" s="55">
        <f t="shared" si="0"/>
        <v>-2054.4174344694197</v>
      </c>
      <c r="E22" s="5">
        <v>4</v>
      </c>
      <c r="F22" s="9">
        <v>4</v>
      </c>
      <c r="G22" s="9">
        <f t="shared" si="1"/>
        <v>2257.6709404019157</v>
      </c>
      <c r="H22" s="21">
        <f t="shared" si="2"/>
        <v>1998.1403128480908</v>
      </c>
      <c r="J22" s="23">
        <f>PMT(J19,38,K22)*-1</f>
        <v>2257.6709404019157</v>
      </c>
      <c r="K22" s="29">
        <v>50000</v>
      </c>
    </row>
    <row r="23" spans="2:8" ht="12.75">
      <c r="B23" s="9">
        <v>52</v>
      </c>
      <c r="C23" s="50">
        <f t="shared" si="0"/>
        <v>-1948.2941546863462</v>
      </c>
      <c r="E23" s="5">
        <v>5</v>
      </c>
      <c r="F23" s="9">
        <v>5</v>
      </c>
      <c r="G23" s="9">
        <f t="shared" si="1"/>
        <v>2257.6709404019157</v>
      </c>
      <c r="H23" s="21">
        <f t="shared" si="2"/>
        <v>1938.060439231902</v>
      </c>
    </row>
    <row r="24" spans="2:11" ht="12.75">
      <c r="B24" s="9">
        <v>56</v>
      </c>
      <c r="C24" s="50">
        <f t="shared" si="0"/>
        <v>-1892.3941548693087</v>
      </c>
      <c r="E24" s="5">
        <v>6</v>
      </c>
      <c r="F24" s="9">
        <v>6</v>
      </c>
      <c r="G24" s="9">
        <f t="shared" si="1"/>
        <v>2257.6709404019157</v>
      </c>
      <c r="H24" s="21">
        <f t="shared" si="2"/>
        <v>1879.7870409620775</v>
      </c>
      <c r="J24" s="11" t="s">
        <v>6</v>
      </c>
      <c r="K24" s="18">
        <f>SUM(H19:H84)</f>
        <v>50000.00000000008</v>
      </c>
    </row>
    <row r="25" spans="2:10" ht="12.75">
      <c r="B25" s="9">
        <v>60</v>
      </c>
      <c r="C25" s="50">
        <f t="shared" si="0"/>
        <v>-1845.5296908656514</v>
      </c>
      <c r="E25" s="5">
        <v>7</v>
      </c>
      <c r="F25" s="9">
        <v>7</v>
      </c>
      <c r="G25" s="9">
        <f t="shared" si="1"/>
        <v>2257.6709404019157</v>
      </c>
      <c r="H25" s="21">
        <f t="shared" si="2"/>
        <v>1823.2658011271367</v>
      </c>
      <c r="J25" t="s">
        <v>7</v>
      </c>
    </row>
    <row r="26" spans="2:8" ht="12.75">
      <c r="B26" s="9">
        <v>64</v>
      </c>
      <c r="C26" s="50">
        <f t="shared" si="0"/>
        <v>-1805.9472603082395</v>
      </c>
      <c r="E26" s="5">
        <v>8</v>
      </c>
      <c r="F26" s="9">
        <v>8</v>
      </c>
      <c r="G26" s="9">
        <f t="shared" si="1"/>
        <v>2257.6709404019157</v>
      </c>
      <c r="H26" s="21">
        <f t="shared" si="2"/>
        <v>1768.4440360108017</v>
      </c>
    </row>
    <row r="27" spans="2:8" ht="12.75">
      <c r="B27" s="9">
        <v>68</v>
      </c>
      <c r="C27" s="50">
        <f t="shared" si="0"/>
        <v>-1772.3049956881998</v>
      </c>
      <c r="E27" s="5">
        <v>9</v>
      </c>
      <c r="F27" s="9">
        <v>9</v>
      </c>
      <c r="G27" s="9">
        <f t="shared" si="1"/>
        <v>2257.6709404019157</v>
      </c>
      <c r="H27" s="21">
        <f t="shared" si="2"/>
        <v>1715.270645985259</v>
      </c>
    </row>
    <row r="28" spans="5:8" ht="12.75">
      <c r="E28" s="5">
        <v>10</v>
      </c>
      <c r="F28" s="9">
        <v>10</v>
      </c>
      <c r="G28" s="9">
        <f t="shared" si="1"/>
        <v>2257.6709404019157</v>
      </c>
      <c r="H28" s="21">
        <f t="shared" si="2"/>
        <v>1663.6960678809496</v>
      </c>
    </row>
    <row r="29" spans="5:11" ht="12.75">
      <c r="E29" s="5">
        <v>11</v>
      </c>
      <c r="F29" s="9">
        <v>11</v>
      </c>
      <c r="G29" s="9">
        <f t="shared" si="1"/>
        <v>2257.6709404019157</v>
      </c>
      <c r="H29" s="21">
        <f t="shared" si="2"/>
        <v>1613.6722287885061</v>
      </c>
      <c r="J29" s="14"/>
      <c r="K29" s="22"/>
    </row>
    <row r="30" spans="5:8" ht="12.75">
      <c r="E30" s="5">
        <v>12</v>
      </c>
      <c r="F30" s="9">
        <v>12</v>
      </c>
      <c r="G30" s="9">
        <f t="shared" si="1"/>
        <v>2257.6709404019157</v>
      </c>
      <c r="H30" s="21">
        <f t="shared" si="2"/>
        <v>1565.1525012497632</v>
      </c>
    </row>
    <row r="31" spans="5:8" ht="12.75">
      <c r="E31" s="5">
        <v>13</v>
      </c>
      <c r="F31" s="9">
        <v>13</v>
      </c>
      <c r="G31" s="9">
        <f t="shared" si="1"/>
        <v>2257.6709404019157</v>
      </c>
      <c r="H31" s="21">
        <f t="shared" si="2"/>
        <v>1518.0916597960847</v>
      </c>
    </row>
    <row r="32" spans="5:8" ht="12.75">
      <c r="E32" s="5">
        <v>14</v>
      </c>
      <c r="F32" s="9">
        <v>14</v>
      </c>
      <c r="G32" s="9">
        <f t="shared" si="1"/>
        <v>2257.6709404019157</v>
      </c>
      <c r="H32" s="21">
        <f t="shared" si="2"/>
        <v>1472.445838793487</v>
      </c>
    </row>
    <row r="33" spans="5:8" ht="12.75">
      <c r="E33" s="5">
        <v>15</v>
      </c>
      <c r="F33" s="9">
        <v>15</v>
      </c>
      <c r="G33" s="9">
        <f t="shared" si="1"/>
        <v>2257.6709404019157</v>
      </c>
      <c r="H33" s="21">
        <f t="shared" si="2"/>
        <v>1428.1724915552734</v>
      </c>
    </row>
    <row r="34" spans="5:8" ht="12.75">
      <c r="E34" s="5">
        <v>16</v>
      </c>
      <c r="F34" s="9">
        <v>16</v>
      </c>
      <c r="G34" s="9">
        <f t="shared" si="1"/>
        <v>2257.6709404019157</v>
      </c>
      <c r="H34" s="21">
        <f t="shared" si="2"/>
        <v>1385.2303506840674</v>
      </c>
    </row>
    <row r="35" spans="5:8" ht="12.75">
      <c r="E35" s="5">
        <v>17</v>
      </c>
      <c r="F35" s="9">
        <v>17</v>
      </c>
      <c r="G35" s="9">
        <f t="shared" si="1"/>
        <v>2257.6709404019157</v>
      </c>
      <c r="H35" s="21">
        <f t="shared" si="2"/>
        <v>1343.579389606273</v>
      </c>
    </row>
    <row r="36" spans="5:8" ht="12.75">
      <c r="E36" s="5">
        <v>18</v>
      </c>
      <c r="F36" s="9">
        <v>18</v>
      </c>
      <c r="G36" s="9">
        <f t="shared" si="1"/>
        <v>2257.6709404019157</v>
      </c>
      <c r="H36" s="21">
        <f t="shared" si="2"/>
        <v>1303.1807852631164</v>
      </c>
    </row>
    <row r="37" spans="5:8" ht="12.75">
      <c r="E37" s="5">
        <v>19</v>
      </c>
      <c r="F37" s="9">
        <v>19</v>
      </c>
      <c r="G37" s="9">
        <f t="shared" si="1"/>
        <v>2257.6709404019157</v>
      </c>
      <c r="H37" s="21">
        <f t="shared" si="2"/>
        <v>1263.9968819234884</v>
      </c>
    </row>
    <row r="38" spans="5:8" ht="12.75">
      <c r="E38" s="5">
        <v>20</v>
      </c>
      <c r="F38" s="9">
        <v>20</v>
      </c>
      <c r="G38" s="9">
        <f t="shared" si="1"/>
        <v>2257.6709404019157</v>
      </c>
      <c r="H38" s="21">
        <f t="shared" si="2"/>
        <v>1225.9911560848577</v>
      </c>
    </row>
    <row r="39" spans="5:8" ht="12.75">
      <c r="E39" s="5">
        <v>21</v>
      </c>
      <c r="F39" s="9">
        <v>21</v>
      </c>
      <c r="G39" s="9">
        <f t="shared" si="1"/>
        <v>2257.6709404019157</v>
      </c>
      <c r="H39" s="21">
        <f t="shared" si="2"/>
        <v>1189.1281824295422</v>
      </c>
    </row>
    <row r="40" spans="5:8" ht="12.75">
      <c r="E40" s="5">
        <v>22</v>
      </c>
      <c r="F40" s="9">
        <v>22</v>
      </c>
      <c r="G40" s="9">
        <f t="shared" si="1"/>
        <v>2257.6709404019157</v>
      </c>
      <c r="H40" s="21">
        <f t="shared" si="2"/>
        <v>1153.3736008045996</v>
      </c>
    </row>
    <row r="41" spans="5:8" ht="12.75">
      <c r="E41" s="5">
        <v>23</v>
      </c>
      <c r="F41" s="9">
        <v>23</v>
      </c>
      <c r="G41" s="9">
        <f t="shared" si="1"/>
        <v>2257.6709404019157</v>
      </c>
      <c r="H41" s="21">
        <f t="shared" si="2"/>
        <v>1118.694084194568</v>
      </c>
    </row>
    <row r="42" spans="5:8" ht="12.75">
      <c r="E42" s="5">
        <v>24</v>
      </c>
      <c r="F42" s="9">
        <v>24</v>
      </c>
      <c r="G42" s="9">
        <f t="shared" si="1"/>
        <v>2257.6709404019157</v>
      </c>
      <c r="H42" s="21">
        <f t="shared" si="2"/>
        <v>1085.0573076571952</v>
      </c>
    </row>
    <row r="43" spans="5:8" ht="12.75">
      <c r="E43" s="5">
        <v>25</v>
      </c>
      <c r="F43" s="9">
        <v>25</v>
      </c>
      <c r="G43" s="9">
        <f t="shared" si="1"/>
        <v>2257.6709404019157</v>
      </c>
      <c r="H43" s="21">
        <f t="shared" si="2"/>
        <v>1052.4319181932058</v>
      </c>
    </row>
    <row r="44" spans="5:8" ht="12.75">
      <c r="E44" s="5">
        <v>26</v>
      </c>
      <c r="F44" s="9">
        <v>26</v>
      </c>
      <c r="G44" s="9">
        <f t="shared" si="1"/>
        <v>2257.6709404019157</v>
      </c>
      <c r="H44" s="21">
        <f t="shared" si="2"/>
        <v>1020.7875055220233</v>
      </c>
    </row>
    <row r="45" spans="5:8" ht="12.75">
      <c r="E45" s="5">
        <v>27</v>
      </c>
      <c r="F45" s="9">
        <v>27</v>
      </c>
      <c r="G45" s="9">
        <f t="shared" si="1"/>
        <v>2257.6709404019157</v>
      </c>
      <c r="H45" s="21">
        <f t="shared" si="2"/>
        <v>990.0945737362009</v>
      </c>
    </row>
    <row r="46" spans="5:8" ht="12.75">
      <c r="E46" s="5">
        <v>28</v>
      </c>
      <c r="F46" s="9">
        <v>28</v>
      </c>
      <c r="G46" s="9">
        <f t="shared" si="1"/>
        <v>2257.6709404019157</v>
      </c>
      <c r="H46" s="21">
        <f t="shared" si="2"/>
        <v>960.3245138081483</v>
      </c>
    </row>
    <row r="47" spans="5:8" ht="12.75">
      <c r="E47" s="5">
        <v>29</v>
      </c>
      <c r="F47" s="9">
        <v>29</v>
      </c>
      <c r="G47" s="9">
        <f t="shared" si="1"/>
        <v>2257.6709404019157</v>
      </c>
      <c r="H47" s="21">
        <f t="shared" si="2"/>
        <v>931.4495769235193</v>
      </c>
    </row>
    <row r="48" spans="5:8" ht="12.75">
      <c r="E48" s="5">
        <v>30</v>
      </c>
      <c r="F48" s="9">
        <v>30</v>
      </c>
      <c r="G48" s="9">
        <f t="shared" si="1"/>
        <v>2257.6709404019157</v>
      </c>
      <c r="H48" s="21">
        <f t="shared" si="2"/>
        <v>903.4428486164106</v>
      </c>
    </row>
    <row r="49" spans="5:8" ht="12.75">
      <c r="E49" s="5">
        <v>31</v>
      </c>
      <c r="F49" s="9">
        <v>31</v>
      </c>
      <c r="G49" s="9">
        <f t="shared" si="1"/>
        <v>2257.6709404019157</v>
      </c>
      <c r="H49" s="21">
        <f t="shared" si="2"/>
        <v>876.2782236822607</v>
      </c>
    </row>
    <row r="50" spans="5:8" ht="12.75">
      <c r="E50" s="5">
        <v>32</v>
      </c>
      <c r="F50" s="9">
        <v>32</v>
      </c>
      <c r="G50" s="9">
        <f t="shared" si="1"/>
        <v>2257.6709404019157</v>
      </c>
      <c r="H50" s="21">
        <f t="shared" si="2"/>
        <v>849.9303818450636</v>
      </c>
    </row>
    <row r="51" spans="5:8" ht="12.75">
      <c r="E51" s="5">
        <v>33</v>
      </c>
      <c r="F51" s="9">
        <v>33</v>
      </c>
      <c r="G51" s="9">
        <f t="shared" si="1"/>
        <v>2257.6709404019157</v>
      </c>
      <c r="H51" s="21">
        <f t="shared" si="2"/>
        <v>824.3747641562209</v>
      </c>
    </row>
    <row r="52" spans="5:8" ht="12.75">
      <c r="E52" s="5">
        <v>34</v>
      </c>
      <c r="F52" s="9">
        <v>34</v>
      </c>
      <c r="G52" s="9">
        <f t="shared" si="1"/>
        <v>2257.6709404019157</v>
      </c>
      <c r="H52" s="21">
        <f t="shared" si="2"/>
        <v>799.5875501030271</v>
      </c>
    </row>
    <row r="53" spans="5:8" ht="12.75">
      <c r="E53" s="5">
        <v>35</v>
      </c>
      <c r="F53" s="9">
        <v>35</v>
      </c>
      <c r="G53" s="9">
        <f t="shared" si="1"/>
        <v>2257.6709404019157</v>
      </c>
      <c r="H53" s="21">
        <f t="shared" si="2"/>
        <v>775.5456354054579</v>
      </c>
    </row>
    <row r="54" spans="5:8" ht="12.75">
      <c r="E54" s="5">
        <v>36</v>
      </c>
      <c r="F54" s="9">
        <v>36</v>
      </c>
      <c r="G54" s="9">
        <f t="shared" si="1"/>
        <v>2257.6709404019157</v>
      </c>
      <c r="H54" s="21">
        <f t="shared" si="2"/>
        <v>752.2266104805606</v>
      </c>
    </row>
    <row r="55" spans="5:8" ht="12.75">
      <c r="E55" s="5">
        <v>37</v>
      </c>
      <c r="F55" s="9">
        <v>37</v>
      </c>
      <c r="G55" s="9">
        <f t="shared" si="1"/>
        <v>2257.6709404019157</v>
      </c>
      <c r="H55" s="21">
        <f t="shared" si="2"/>
        <v>729.6087395543749</v>
      </c>
    </row>
    <row r="56" spans="5:8" ht="12.75">
      <c r="E56" s="5">
        <v>38</v>
      </c>
      <c r="F56" s="9">
        <v>38</v>
      </c>
      <c r="G56" s="9">
        <f t="shared" si="1"/>
        <v>2257.6709404019157</v>
      </c>
      <c r="H56" s="21">
        <f t="shared" si="2"/>
        <v>707.6709404019157</v>
      </c>
    </row>
    <row r="57" spans="5:8" ht="12.75">
      <c r="E57" s="5">
        <v>39</v>
      </c>
      <c r="F57" s="9"/>
      <c r="G57" s="9"/>
      <c r="H57" s="25"/>
    </row>
    <row r="58" spans="5:8" ht="12.75">
      <c r="E58" s="5">
        <v>40</v>
      </c>
      <c r="F58" s="9"/>
      <c r="G58" s="9"/>
      <c r="H58" s="25"/>
    </row>
    <row r="59" spans="5:8" ht="12.75">
      <c r="E59" s="5">
        <v>41</v>
      </c>
      <c r="F59" s="9"/>
      <c r="G59" s="9"/>
      <c r="H59" s="25"/>
    </row>
    <row r="60" spans="5:8" ht="12.75">
      <c r="E60" s="5">
        <v>42</v>
      </c>
      <c r="F60" s="9"/>
      <c r="G60" s="9"/>
      <c r="H60" s="25"/>
    </row>
    <row r="61" spans="5:8" ht="12.75">
      <c r="E61" s="5">
        <v>43</v>
      </c>
      <c r="F61" s="9"/>
      <c r="G61" s="9"/>
      <c r="H61" s="25"/>
    </row>
    <row r="62" spans="5:8" ht="12.75">
      <c r="E62" s="5">
        <v>44</v>
      </c>
      <c r="F62" s="9"/>
      <c r="G62" s="9"/>
      <c r="H62" s="25"/>
    </row>
    <row r="63" spans="5:8" ht="12.75">
      <c r="E63" s="5">
        <v>45</v>
      </c>
      <c r="F63" s="9"/>
      <c r="G63" s="9"/>
      <c r="H63" s="25"/>
    </row>
    <row r="64" spans="5:8" ht="12.75">
      <c r="E64" s="5">
        <v>46</v>
      </c>
      <c r="F64" s="9"/>
      <c r="G64" s="9"/>
      <c r="H64" s="25"/>
    </row>
    <row r="65" spans="5:8" ht="12.75">
      <c r="E65" s="5">
        <v>47</v>
      </c>
      <c r="F65" s="9"/>
      <c r="G65" s="9"/>
      <c r="H65" s="25"/>
    </row>
    <row r="66" spans="5:8" ht="12.75">
      <c r="E66" s="5">
        <v>48</v>
      </c>
      <c r="F66" s="9"/>
      <c r="G66" s="9"/>
      <c r="H66" s="25"/>
    </row>
    <row r="67" spans="5:8" ht="12.75">
      <c r="E67" s="5">
        <v>49</v>
      </c>
      <c r="F67" s="9"/>
      <c r="G67" s="9"/>
      <c r="H67" s="25"/>
    </row>
    <row r="68" spans="5:8" ht="12.75">
      <c r="E68" s="5">
        <v>50</v>
      </c>
      <c r="F68" s="9"/>
      <c r="G68" s="9"/>
      <c r="H68" s="25"/>
    </row>
    <row r="69" spans="5:8" ht="12.75">
      <c r="E69" s="5">
        <v>51</v>
      </c>
      <c r="F69" s="9"/>
      <c r="G69" s="9"/>
      <c r="H69" s="25"/>
    </row>
    <row r="70" spans="5:8" ht="12.75">
      <c r="E70" s="5">
        <v>52</v>
      </c>
      <c r="F70" s="9"/>
      <c r="G70" s="9"/>
      <c r="H70" s="25"/>
    </row>
    <row r="71" spans="5:8" ht="12.75">
      <c r="E71" s="5">
        <v>53</v>
      </c>
      <c r="F71" s="9"/>
      <c r="G71" s="9"/>
      <c r="H71" s="25"/>
    </row>
    <row r="72" spans="5:8" ht="12.75">
      <c r="E72" s="5">
        <v>54</v>
      </c>
      <c r="F72" s="9"/>
      <c r="G72" s="9"/>
      <c r="H72" s="25"/>
    </row>
    <row r="73" spans="5:8" ht="12.75">
      <c r="E73" s="5">
        <v>55</v>
      </c>
      <c r="F73" s="9"/>
      <c r="G73" s="9"/>
      <c r="H73" s="25"/>
    </row>
    <row r="74" spans="5:8" ht="12.75">
      <c r="E74" s="5">
        <v>56</v>
      </c>
      <c r="F74" s="9"/>
      <c r="G74" s="9"/>
      <c r="H74" s="25"/>
    </row>
    <row r="75" spans="5:8" ht="12.75">
      <c r="E75" s="5">
        <v>57</v>
      </c>
      <c r="F75" s="9"/>
      <c r="G75" s="9"/>
      <c r="H75" s="25"/>
    </row>
    <row r="76" spans="5:8" ht="12.75">
      <c r="E76" s="5">
        <v>58</v>
      </c>
      <c r="F76" s="9"/>
      <c r="G76" s="9"/>
      <c r="H76" s="25"/>
    </row>
    <row r="77" spans="5:8" ht="12.75">
      <c r="E77" s="5">
        <v>59</v>
      </c>
      <c r="F77" s="9"/>
      <c r="G77" s="9"/>
      <c r="H77" s="25"/>
    </row>
    <row r="78" spans="5:8" ht="12.75">
      <c r="E78" s="5">
        <v>60</v>
      </c>
      <c r="F78" s="9"/>
      <c r="G78" s="9"/>
      <c r="H78" s="25"/>
    </row>
    <row r="79" spans="5:8" ht="12.75">
      <c r="E79" s="5">
        <v>61</v>
      </c>
      <c r="F79" s="9"/>
      <c r="G79" s="9"/>
      <c r="H79" s="25"/>
    </row>
    <row r="80" spans="5:8" ht="12.75">
      <c r="E80" s="5">
        <v>62</v>
      </c>
      <c r="F80" s="9"/>
      <c r="G80" s="9"/>
      <c r="H80" s="25"/>
    </row>
    <row r="81" spans="5:8" ht="12.75">
      <c r="E81" s="5">
        <v>63</v>
      </c>
      <c r="F81" s="9"/>
      <c r="G81" s="9"/>
      <c r="H81" s="25"/>
    </row>
    <row r="82" spans="5:8" ht="12.75">
      <c r="E82" s="5">
        <v>64</v>
      </c>
      <c r="F82" s="9"/>
      <c r="G82" s="9"/>
      <c r="H82" s="25"/>
    </row>
    <row r="83" spans="5:8" ht="12.75">
      <c r="E83" s="5">
        <v>65</v>
      </c>
      <c r="F83" s="9"/>
      <c r="G83" s="9"/>
      <c r="H83" s="25"/>
    </row>
    <row r="84" spans="5:8" ht="12.75">
      <c r="E84" s="5">
        <v>66</v>
      </c>
      <c r="F84" s="9"/>
      <c r="G84" s="9"/>
      <c r="H84" s="25"/>
    </row>
    <row r="85" spans="1:8" ht="12.75">
      <c r="A85" s="13"/>
      <c r="B85" s="9" t="s">
        <v>7</v>
      </c>
      <c r="C85" s="13"/>
      <c r="E85" s="30">
        <v>67</v>
      </c>
      <c r="F85" s="13"/>
      <c r="G85" s="13"/>
      <c r="H85" s="56"/>
    </row>
    <row r="86" spans="1:8" ht="12.75">
      <c r="A86" s="13"/>
      <c r="B86" s="9" t="s">
        <v>7</v>
      </c>
      <c r="C86" s="13"/>
      <c r="E86" s="57">
        <v>68</v>
      </c>
      <c r="F86" s="48"/>
      <c r="G86" s="48"/>
      <c r="H86" s="58"/>
    </row>
    <row r="87" spans="1:3" ht="12.75">
      <c r="A87" s="13"/>
      <c r="B87" s="9" t="s">
        <v>7</v>
      </c>
      <c r="C87" s="13"/>
    </row>
    <row r="88" spans="1:3" ht="12.75">
      <c r="A88" s="13"/>
      <c r="B88" s="9" t="s">
        <v>7</v>
      </c>
      <c r="C88" s="13"/>
    </row>
    <row r="89" spans="1:4" ht="12.75">
      <c r="A89" s="13"/>
      <c r="B89" s="9" t="s">
        <v>7</v>
      </c>
      <c r="C89" s="13"/>
      <c r="D89" s="13"/>
    </row>
    <row r="90" spans="1:4" ht="12.75">
      <c r="A90" s="13"/>
      <c r="B90" s="13"/>
      <c r="C90" s="13"/>
      <c r="D90" s="13"/>
    </row>
    <row r="91" spans="1:4" ht="12.75">
      <c r="A91" s="13"/>
      <c r="B91" s="13"/>
      <c r="C91" s="13"/>
      <c r="D91" s="13"/>
    </row>
    <row r="92" spans="1:4" ht="12.75">
      <c r="A92" s="13"/>
      <c r="B92" s="13"/>
      <c r="C92" s="13"/>
      <c r="D92" s="13"/>
    </row>
  </sheetData>
  <printOptions/>
  <pageMargins left="0.75" right="0.75" top="1" bottom="1" header="0" footer="0"/>
  <pageSetup horizontalDpi="300" verticalDpi="300" orientation="portrait" scale="70" r:id="rId2"/>
  <drawing r:id="rId1"/>
</worksheet>
</file>

<file path=xl/worksheets/sheet3.xml><?xml version="1.0" encoding="utf-8"?>
<worksheet xmlns="http://schemas.openxmlformats.org/spreadsheetml/2006/main" xmlns:r="http://schemas.openxmlformats.org/officeDocument/2006/relationships">
  <dimension ref="A2:K139"/>
  <sheetViews>
    <sheetView workbookViewId="0" topLeftCell="A13">
      <selection activeCell="I12" sqref="I12"/>
    </sheetView>
  </sheetViews>
  <sheetFormatPr defaultColWidth="11.421875" defaultRowHeight="12.75"/>
  <cols>
    <col min="2" max="2" width="13.140625" style="0" customWidth="1"/>
    <col min="3" max="3" width="12.00390625" style="0" customWidth="1"/>
    <col min="5" max="5" width="11.7109375" style="0" bestFit="1" customWidth="1"/>
    <col min="7" max="7" width="12.7109375" style="0" customWidth="1"/>
    <col min="8" max="8" width="12.57421875" style="0" customWidth="1"/>
    <col min="9" max="9" width="12.7109375" style="0" customWidth="1"/>
    <col min="10" max="10" width="13.421875" style="0" customWidth="1"/>
    <col min="11" max="11" width="14.28125" style="0" customWidth="1"/>
  </cols>
  <sheetData>
    <row r="2" spans="2:5" ht="12.75">
      <c r="B2" s="28" t="s">
        <v>17</v>
      </c>
      <c r="C2" s="28"/>
      <c r="E2" s="60">
        <v>2</v>
      </c>
    </row>
    <row r="3" ht="12.75">
      <c r="B3" t="s">
        <v>18</v>
      </c>
    </row>
    <row r="15" spans="2:5" ht="12.75">
      <c r="B15" s="28" t="s">
        <v>14</v>
      </c>
      <c r="C15" s="28"/>
      <c r="D15" s="28"/>
      <c r="E15" s="10" t="s">
        <v>13</v>
      </c>
    </row>
    <row r="16" spans="5:10" ht="12.75">
      <c r="E16" s="45" t="s">
        <v>23</v>
      </c>
      <c r="F16" s="46" t="s">
        <v>0</v>
      </c>
      <c r="G16" s="46" t="s">
        <v>24</v>
      </c>
      <c r="H16" s="46" t="s">
        <v>9</v>
      </c>
      <c r="J16" s="51" t="s">
        <v>2</v>
      </c>
    </row>
    <row r="17" spans="2:10" ht="12.75">
      <c r="B17" s="44" t="s">
        <v>8</v>
      </c>
      <c r="C17" s="43" t="s">
        <v>9</v>
      </c>
      <c r="E17" s="30" t="s">
        <v>21</v>
      </c>
      <c r="F17" s="36" t="s">
        <v>10</v>
      </c>
      <c r="G17" s="47"/>
      <c r="H17" s="47" t="s">
        <v>25</v>
      </c>
      <c r="J17" s="46" t="s">
        <v>4</v>
      </c>
    </row>
    <row r="18" spans="2:10" ht="12.75">
      <c r="B18" s="49">
        <v>0.018</v>
      </c>
      <c r="C18" s="50">
        <f>FV(B18,120,-$J$22)</f>
        <v>291906.07948204665</v>
      </c>
      <c r="E18" s="19">
        <v>0</v>
      </c>
      <c r="F18" s="37" t="s">
        <v>7</v>
      </c>
      <c r="G18" s="37" t="s">
        <v>7</v>
      </c>
      <c r="H18" s="20" t="s">
        <v>7</v>
      </c>
      <c r="J18" s="36" t="s">
        <v>5</v>
      </c>
    </row>
    <row r="19" spans="2:10" ht="12.75">
      <c r="B19" s="49">
        <v>0.02</v>
      </c>
      <c r="C19" s="50">
        <f aca="true" t="shared" si="0" ref="C19:C27">FV(B19,120,-$J$22)</f>
        <v>341780.706197061</v>
      </c>
      <c r="E19" s="5">
        <v>1</v>
      </c>
      <c r="F19" s="9">
        <f>$E$138-E19</f>
        <v>119</v>
      </c>
      <c r="G19" s="9">
        <f aca="true" t="shared" si="1" ref="G19:G81">$J$22</f>
        <v>700</v>
      </c>
      <c r="H19" s="21">
        <f>G19*(1+$J$19)^F19</f>
        <v>18718.82932404169</v>
      </c>
      <c r="J19" s="42">
        <v>0.028</v>
      </c>
    </row>
    <row r="20" spans="2:10" ht="12.75">
      <c r="B20" s="32">
        <v>0.021</v>
      </c>
      <c r="C20" s="50">
        <f t="shared" si="0"/>
        <v>370282.1291791067</v>
      </c>
      <c r="E20" s="5">
        <v>2</v>
      </c>
      <c r="F20" s="9">
        <f aca="true" t="shared" si="2" ref="F20:F83">$E$138-E20</f>
        <v>118</v>
      </c>
      <c r="G20" s="9">
        <f t="shared" si="1"/>
        <v>700</v>
      </c>
      <c r="H20" s="21">
        <f aca="true" t="shared" si="3" ref="H20:H83">G20*(1+$J$19)^F20</f>
        <v>18208.9779416748</v>
      </c>
      <c r="J20" t="s">
        <v>7</v>
      </c>
    </row>
    <row r="21" spans="2:11" ht="12.75">
      <c r="B21" s="49">
        <v>0.022</v>
      </c>
      <c r="C21" s="50">
        <f t="shared" si="0"/>
        <v>401475.99758101377</v>
      </c>
      <c r="E21" s="5">
        <v>3</v>
      </c>
      <c r="F21" s="9">
        <f t="shared" si="2"/>
        <v>117</v>
      </c>
      <c r="G21" s="9">
        <f t="shared" si="1"/>
        <v>700</v>
      </c>
      <c r="H21" s="21">
        <f t="shared" si="3"/>
        <v>17713.013561940465</v>
      </c>
      <c r="J21" s="39" t="s">
        <v>12</v>
      </c>
      <c r="K21" s="16" t="s">
        <v>7</v>
      </c>
    </row>
    <row r="22" spans="2:11" ht="12.75">
      <c r="B22" s="49">
        <v>0.023</v>
      </c>
      <c r="C22" s="50">
        <f t="shared" si="0"/>
        <v>435629.95922674634</v>
      </c>
      <c r="E22" s="5">
        <v>4</v>
      </c>
      <c r="F22" s="9">
        <f t="shared" si="2"/>
        <v>116</v>
      </c>
      <c r="G22" s="9">
        <f t="shared" si="1"/>
        <v>700</v>
      </c>
      <c r="H22" s="21">
        <f t="shared" si="3"/>
        <v>17230.5579396308</v>
      </c>
      <c r="J22" s="40">
        <v>700</v>
      </c>
      <c r="K22" s="41" t="s">
        <v>7</v>
      </c>
    </row>
    <row r="23" spans="2:8" ht="12.75">
      <c r="B23" s="59">
        <v>0.024</v>
      </c>
      <c r="C23" s="50">
        <f t="shared" si="0"/>
        <v>473038.98414458375</v>
      </c>
      <c r="E23" s="5">
        <v>5</v>
      </c>
      <c r="F23" s="9">
        <f t="shared" si="2"/>
        <v>115</v>
      </c>
      <c r="G23" s="9">
        <f t="shared" si="1"/>
        <v>700</v>
      </c>
      <c r="H23" s="21">
        <f t="shared" si="3"/>
        <v>16761.243131936575</v>
      </c>
    </row>
    <row r="24" spans="2:11" ht="12.75">
      <c r="B24" s="49">
        <v>0.025</v>
      </c>
      <c r="C24" s="50">
        <f t="shared" si="0"/>
        <v>514028.1953457802</v>
      </c>
      <c r="E24" s="5">
        <v>6</v>
      </c>
      <c r="F24" s="9">
        <f t="shared" si="2"/>
        <v>114</v>
      </c>
      <c r="G24" s="9">
        <f t="shared" si="1"/>
        <v>700</v>
      </c>
      <c r="H24" s="21">
        <f t="shared" si="3"/>
        <v>16304.711217837135</v>
      </c>
      <c r="J24" s="11" t="s">
        <v>6</v>
      </c>
      <c r="K24" s="18">
        <f>SUM(H18:H138)</f>
        <v>662248.4480398162</v>
      </c>
    </row>
    <row r="25" spans="2:10" ht="12.75">
      <c r="B25" s="49">
        <v>0.026</v>
      </c>
      <c r="C25" s="50">
        <f t="shared" si="0"/>
        <v>558955.9952787628</v>
      </c>
      <c r="E25" s="5">
        <v>7</v>
      </c>
      <c r="F25" s="9">
        <f t="shared" si="2"/>
        <v>113</v>
      </c>
      <c r="G25" s="9">
        <f t="shared" si="1"/>
        <v>700</v>
      </c>
      <c r="H25" s="21">
        <f t="shared" si="3"/>
        <v>15860.6140251334</v>
      </c>
      <c r="J25" t="s">
        <v>7</v>
      </c>
    </row>
    <row r="26" spans="2:8" ht="12.75">
      <c r="B26" s="49">
        <v>0.027</v>
      </c>
      <c r="C26" s="50">
        <f t="shared" si="0"/>
        <v>608217.5189603884</v>
      </c>
      <c r="E26" s="5">
        <v>8</v>
      </c>
      <c r="F26" s="9">
        <f t="shared" si="2"/>
        <v>112</v>
      </c>
      <c r="G26" s="9">
        <f t="shared" si="1"/>
        <v>700</v>
      </c>
      <c r="H26" s="21">
        <f t="shared" si="3"/>
        <v>15428.612864915762</v>
      </c>
    </row>
    <row r="27" spans="2:8" ht="12.75">
      <c r="B27" s="49">
        <v>0.028</v>
      </c>
      <c r="C27" s="50">
        <f t="shared" si="0"/>
        <v>662248.4480398163</v>
      </c>
      <c r="E27" s="5">
        <v>9</v>
      </c>
      <c r="F27" s="9">
        <f t="shared" si="2"/>
        <v>111</v>
      </c>
      <c r="G27" s="9">
        <f t="shared" si="1"/>
        <v>700</v>
      </c>
      <c r="H27" s="21">
        <f t="shared" si="3"/>
        <v>15008.37827326436</v>
      </c>
    </row>
    <row r="28" spans="5:8" ht="12.75">
      <c r="E28" s="5">
        <v>10</v>
      </c>
      <c r="F28" s="9">
        <f t="shared" si="2"/>
        <v>110</v>
      </c>
      <c r="G28" s="9">
        <f t="shared" si="1"/>
        <v>700</v>
      </c>
      <c r="H28" s="21">
        <f t="shared" si="3"/>
        <v>14599.589759984785</v>
      </c>
    </row>
    <row r="29" spans="5:11" ht="12.75">
      <c r="E29" s="5">
        <v>11</v>
      </c>
      <c r="F29" s="9">
        <f t="shared" si="2"/>
        <v>109</v>
      </c>
      <c r="G29" s="9">
        <f t="shared" si="1"/>
        <v>700</v>
      </c>
      <c r="H29" s="21">
        <f t="shared" si="3"/>
        <v>14201.935564187534</v>
      </c>
      <c r="J29" s="14"/>
      <c r="K29" s="22"/>
    </row>
    <row r="30" spans="5:8" ht="12.75">
      <c r="E30" s="5">
        <v>12</v>
      </c>
      <c r="F30" s="9">
        <f t="shared" si="2"/>
        <v>108</v>
      </c>
      <c r="G30" s="9">
        <f t="shared" si="1"/>
        <v>700</v>
      </c>
      <c r="H30" s="21">
        <f t="shared" si="3"/>
        <v>13815.112416524838</v>
      </c>
    </row>
    <row r="31" spans="2:8" ht="12.75">
      <c r="B31" s="14" t="s">
        <v>6</v>
      </c>
      <c r="C31" s="33">
        <f>SUM(H19:H138)</f>
        <v>662248.4480398162</v>
      </c>
      <c r="E31" s="5">
        <v>13</v>
      </c>
      <c r="F31" s="9">
        <f t="shared" si="2"/>
        <v>107</v>
      </c>
      <c r="G31" s="9">
        <f t="shared" si="1"/>
        <v>700</v>
      </c>
      <c r="H31" s="21">
        <f t="shared" si="3"/>
        <v>13438.825307903538</v>
      </c>
    </row>
    <row r="32" spans="5:8" ht="12.75">
      <c r="E32" s="5">
        <v>14</v>
      </c>
      <c r="F32" s="9">
        <f t="shared" si="2"/>
        <v>106</v>
      </c>
      <c r="G32" s="9">
        <f t="shared" si="1"/>
        <v>700</v>
      </c>
      <c r="H32" s="21">
        <f t="shared" si="3"/>
        <v>13072.787264497603</v>
      </c>
    </row>
    <row r="33" spans="5:8" ht="12.75">
      <c r="E33" s="5">
        <v>15</v>
      </c>
      <c r="F33" s="9">
        <f t="shared" si="2"/>
        <v>105</v>
      </c>
      <c r="G33" s="9">
        <f t="shared" si="1"/>
        <v>700</v>
      </c>
      <c r="H33" s="21">
        <f t="shared" si="3"/>
        <v>12716.719128888722</v>
      </c>
    </row>
    <row r="34" spans="5:8" ht="12.75">
      <c r="E34" s="5">
        <v>16</v>
      </c>
      <c r="F34" s="9">
        <f t="shared" si="2"/>
        <v>104</v>
      </c>
      <c r="G34" s="9">
        <f t="shared" si="1"/>
        <v>700</v>
      </c>
      <c r="H34" s="21">
        <f t="shared" si="3"/>
        <v>12370.349347168018</v>
      </c>
    </row>
    <row r="35" spans="5:8" ht="12.75">
      <c r="E35" s="5">
        <v>17</v>
      </c>
      <c r="F35" s="9">
        <f t="shared" si="2"/>
        <v>103</v>
      </c>
      <c r="G35" s="9">
        <f t="shared" si="1"/>
        <v>700</v>
      </c>
      <c r="H35" s="21">
        <f t="shared" si="3"/>
        <v>12033.413761836593</v>
      </c>
    </row>
    <row r="36" spans="5:8" ht="12.75">
      <c r="E36" s="5">
        <v>18</v>
      </c>
      <c r="F36" s="9">
        <f t="shared" si="2"/>
        <v>102</v>
      </c>
      <c r="G36" s="9">
        <f t="shared" si="1"/>
        <v>700</v>
      </c>
      <c r="H36" s="21">
        <f t="shared" si="3"/>
        <v>11705.65541034688</v>
      </c>
    </row>
    <row r="37" spans="5:8" ht="12.75">
      <c r="E37" s="5">
        <v>19</v>
      </c>
      <c r="F37" s="9">
        <f t="shared" si="2"/>
        <v>101</v>
      </c>
      <c r="G37" s="9">
        <f t="shared" si="1"/>
        <v>700</v>
      </c>
      <c r="H37" s="21">
        <f t="shared" si="3"/>
        <v>11386.824329131206</v>
      </c>
    </row>
    <row r="38" spans="5:8" ht="12.75">
      <c r="E38" s="5">
        <v>20</v>
      </c>
      <c r="F38" s="9">
        <f t="shared" si="2"/>
        <v>100</v>
      </c>
      <c r="G38" s="9">
        <f t="shared" si="1"/>
        <v>700</v>
      </c>
      <c r="H38" s="21">
        <f t="shared" si="3"/>
        <v>11076.6773629681</v>
      </c>
    </row>
    <row r="39" spans="5:8" ht="12.75">
      <c r="E39" s="5">
        <v>21</v>
      </c>
      <c r="F39" s="9">
        <f t="shared" si="2"/>
        <v>99</v>
      </c>
      <c r="G39" s="9">
        <f t="shared" si="1"/>
        <v>700</v>
      </c>
      <c r="H39" s="21">
        <f t="shared" si="3"/>
        <v>10774.977979540952</v>
      </c>
    </row>
    <row r="40" spans="5:8" ht="12.75">
      <c r="E40" s="5">
        <v>22</v>
      </c>
      <c r="F40" s="9">
        <f t="shared" si="2"/>
        <v>98</v>
      </c>
      <c r="G40" s="9">
        <f t="shared" si="1"/>
        <v>700</v>
      </c>
      <c r="H40" s="21">
        <f t="shared" si="3"/>
        <v>10481.49608904762</v>
      </c>
    </row>
    <row r="41" spans="5:8" ht="12.75">
      <c r="E41" s="5">
        <v>23</v>
      </c>
      <c r="F41" s="9">
        <f t="shared" si="2"/>
        <v>97</v>
      </c>
      <c r="G41" s="9">
        <f t="shared" si="1"/>
        <v>700</v>
      </c>
      <c r="H41" s="21">
        <f t="shared" si="3"/>
        <v>10196.007868723365</v>
      </c>
    </row>
    <row r="42" spans="5:8" ht="12.75">
      <c r="E42" s="5">
        <v>24</v>
      </c>
      <c r="F42" s="9">
        <f t="shared" si="2"/>
        <v>96</v>
      </c>
      <c r="G42" s="9">
        <f t="shared" si="1"/>
        <v>700</v>
      </c>
      <c r="H42" s="21">
        <f t="shared" si="3"/>
        <v>9918.295592143351</v>
      </c>
    </row>
    <row r="43" spans="5:8" ht="12.75">
      <c r="E43" s="5">
        <v>25</v>
      </c>
      <c r="F43" s="9">
        <f t="shared" si="2"/>
        <v>95</v>
      </c>
      <c r="G43" s="9">
        <f t="shared" si="1"/>
        <v>700</v>
      </c>
      <c r="H43" s="21">
        <f t="shared" si="3"/>
        <v>9648.147463174466</v>
      </c>
    </row>
    <row r="44" spans="5:8" ht="12.75">
      <c r="E44" s="5">
        <v>26</v>
      </c>
      <c r="F44" s="9">
        <f t="shared" si="2"/>
        <v>94</v>
      </c>
      <c r="G44" s="9">
        <f t="shared" si="1"/>
        <v>700</v>
      </c>
      <c r="H44" s="21">
        <f t="shared" si="3"/>
        <v>9385.35745444987</v>
      </c>
    </row>
    <row r="45" spans="5:8" ht="12.75">
      <c r="E45" s="5">
        <v>27</v>
      </c>
      <c r="F45" s="9">
        <f t="shared" si="2"/>
        <v>93</v>
      </c>
      <c r="G45" s="9">
        <f t="shared" si="1"/>
        <v>700</v>
      </c>
      <c r="H45" s="21">
        <f t="shared" si="3"/>
        <v>9129.725150243064</v>
      </c>
    </row>
    <row r="46" spans="5:8" ht="12.75">
      <c r="E46" s="5">
        <v>28</v>
      </c>
      <c r="F46" s="9">
        <f t="shared" si="2"/>
        <v>92</v>
      </c>
      <c r="G46" s="9">
        <f t="shared" si="1"/>
        <v>700</v>
      </c>
      <c r="H46" s="21">
        <f t="shared" si="3"/>
        <v>8881.055593621659</v>
      </c>
    </row>
    <row r="47" spans="5:8" ht="12.75">
      <c r="E47" s="5">
        <v>29</v>
      </c>
      <c r="F47" s="9">
        <f t="shared" si="2"/>
        <v>91</v>
      </c>
      <c r="G47" s="9">
        <f t="shared" si="1"/>
        <v>700</v>
      </c>
      <c r="H47" s="21">
        <f t="shared" si="3"/>
        <v>8639.15913776426</v>
      </c>
    </row>
    <row r="48" spans="5:8" ht="12.75">
      <c r="E48" s="5">
        <v>30</v>
      </c>
      <c r="F48" s="9">
        <f t="shared" si="2"/>
        <v>90</v>
      </c>
      <c r="G48" s="9">
        <f t="shared" si="1"/>
        <v>700</v>
      </c>
      <c r="H48" s="21">
        <f t="shared" si="3"/>
        <v>8403.851301327099</v>
      </c>
    </row>
    <row r="49" spans="5:8" ht="12.75">
      <c r="E49" s="5">
        <v>31</v>
      </c>
      <c r="F49" s="9">
        <f t="shared" si="2"/>
        <v>89</v>
      </c>
      <c r="G49" s="9">
        <f t="shared" si="1"/>
        <v>700</v>
      </c>
      <c r="H49" s="21">
        <f t="shared" si="3"/>
        <v>8174.952627750097</v>
      </c>
    </row>
    <row r="50" spans="5:8" ht="12.75">
      <c r="E50" s="5">
        <v>32</v>
      </c>
      <c r="F50" s="9">
        <f t="shared" si="2"/>
        <v>88</v>
      </c>
      <c r="G50" s="9">
        <f t="shared" si="1"/>
        <v>700</v>
      </c>
      <c r="H50" s="21">
        <f t="shared" si="3"/>
        <v>7952.288548395036</v>
      </c>
    </row>
    <row r="51" spans="5:8" ht="12.75">
      <c r="E51" s="5">
        <v>33</v>
      </c>
      <c r="F51" s="9">
        <f t="shared" si="2"/>
        <v>87</v>
      </c>
      <c r="G51" s="9">
        <f t="shared" si="1"/>
        <v>700</v>
      </c>
      <c r="H51" s="21">
        <f t="shared" si="3"/>
        <v>7735.689249411514</v>
      </c>
    </row>
    <row r="52" spans="5:8" ht="12.75">
      <c r="E52" s="5">
        <v>34</v>
      </c>
      <c r="F52" s="9">
        <f t="shared" si="2"/>
        <v>86</v>
      </c>
      <c r="G52" s="9">
        <f t="shared" si="1"/>
        <v>700</v>
      </c>
      <c r="H52" s="21">
        <f t="shared" si="3"/>
        <v>7524.989542229099</v>
      </c>
    </row>
    <row r="53" spans="5:8" ht="12.75">
      <c r="E53" s="5">
        <v>35</v>
      </c>
      <c r="F53" s="9">
        <f t="shared" si="2"/>
        <v>85</v>
      </c>
      <c r="G53" s="9">
        <f t="shared" si="1"/>
        <v>700</v>
      </c>
      <c r="H53" s="21">
        <f t="shared" si="3"/>
        <v>7320.028737576944</v>
      </c>
    </row>
    <row r="54" spans="5:8" ht="12.75">
      <c r="E54" s="5">
        <v>36</v>
      </c>
      <c r="F54" s="9">
        <f t="shared" si="2"/>
        <v>84</v>
      </c>
      <c r="G54" s="9">
        <f t="shared" si="1"/>
        <v>700</v>
      </c>
      <c r="H54" s="21">
        <f t="shared" si="3"/>
        <v>7120.65052293477</v>
      </c>
    </row>
    <row r="55" spans="5:8" ht="12.75">
      <c r="E55" s="5">
        <v>37</v>
      </c>
      <c r="F55" s="9">
        <f t="shared" si="2"/>
        <v>83</v>
      </c>
      <c r="G55" s="9">
        <f t="shared" si="1"/>
        <v>700</v>
      </c>
      <c r="H55" s="21">
        <f t="shared" si="3"/>
        <v>6926.702843321761</v>
      </c>
    </row>
    <row r="56" spans="5:8" ht="12.75">
      <c r="E56" s="5">
        <v>38</v>
      </c>
      <c r="F56" s="9">
        <f t="shared" si="2"/>
        <v>82</v>
      </c>
      <c r="G56" s="9">
        <f t="shared" si="1"/>
        <v>700</v>
      </c>
      <c r="H56" s="21">
        <f t="shared" si="3"/>
        <v>6738.037785332453</v>
      </c>
    </row>
    <row r="57" spans="5:8" ht="12.75">
      <c r="E57" s="5">
        <v>39</v>
      </c>
      <c r="F57" s="9">
        <f t="shared" si="2"/>
        <v>81</v>
      </c>
      <c r="G57" s="9">
        <f t="shared" si="1"/>
        <v>700</v>
      </c>
      <c r="H57" s="21">
        <f t="shared" si="3"/>
        <v>6554.51146433118</v>
      </c>
    </row>
    <row r="58" spans="5:8" ht="12.75">
      <c r="E58" s="5">
        <v>40</v>
      </c>
      <c r="F58" s="9">
        <f t="shared" si="2"/>
        <v>80</v>
      </c>
      <c r="G58" s="9">
        <f t="shared" si="1"/>
        <v>700</v>
      </c>
      <c r="H58" s="21">
        <f t="shared" si="3"/>
        <v>6375.983914719047</v>
      </c>
    </row>
    <row r="59" spans="5:8" ht="12.75">
      <c r="E59" s="5">
        <v>41</v>
      </c>
      <c r="F59" s="9">
        <f t="shared" si="2"/>
        <v>79</v>
      </c>
      <c r="G59" s="9">
        <f t="shared" si="1"/>
        <v>700</v>
      </c>
      <c r="H59" s="21">
        <f t="shared" si="3"/>
        <v>6202.318983189734</v>
      </c>
    </row>
    <row r="60" spans="5:8" ht="12.75">
      <c r="E60" s="5">
        <v>42</v>
      </c>
      <c r="F60" s="9">
        <f t="shared" si="2"/>
        <v>78</v>
      </c>
      <c r="G60" s="9">
        <f t="shared" si="1"/>
        <v>700</v>
      </c>
      <c r="H60" s="21">
        <f t="shared" si="3"/>
        <v>6033.384224892738</v>
      </c>
    </row>
    <row r="61" spans="5:8" ht="12.75">
      <c r="E61" s="5">
        <v>43</v>
      </c>
      <c r="F61" s="9">
        <f t="shared" si="2"/>
        <v>77</v>
      </c>
      <c r="G61" s="9">
        <f t="shared" si="1"/>
        <v>700</v>
      </c>
      <c r="H61" s="21">
        <f t="shared" si="3"/>
        <v>5869.050802424842</v>
      </c>
    </row>
    <row r="62" spans="5:8" ht="12.75">
      <c r="E62" s="5">
        <v>44</v>
      </c>
      <c r="F62" s="9">
        <f t="shared" si="2"/>
        <v>76</v>
      </c>
      <c r="G62" s="9">
        <f t="shared" si="1"/>
        <v>700</v>
      </c>
      <c r="H62" s="21">
        <f t="shared" si="3"/>
        <v>5709.193387572804</v>
      </c>
    </row>
    <row r="63" spans="5:8" ht="12.75">
      <c r="E63" s="5">
        <v>45</v>
      </c>
      <c r="F63" s="9">
        <f t="shared" si="2"/>
        <v>75</v>
      </c>
      <c r="G63" s="9">
        <f t="shared" si="1"/>
        <v>700</v>
      </c>
      <c r="H63" s="21">
        <f t="shared" si="3"/>
        <v>5553.6900657322985</v>
      </c>
    </row>
    <row r="64" spans="5:8" ht="12.75">
      <c r="E64" s="5">
        <v>46</v>
      </c>
      <c r="F64" s="9">
        <f t="shared" si="2"/>
        <v>74</v>
      </c>
      <c r="G64" s="9">
        <f t="shared" si="1"/>
        <v>700</v>
      </c>
      <c r="H64" s="21">
        <f t="shared" si="3"/>
        <v>5402.422242930252</v>
      </c>
    </row>
    <row r="65" spans="5:8" ht="12.75">
      <c r="E65" s="5">
        <v>47</v>
      </c>
      <c r="F65" s="9">
        <f t="shared" si="2"/>
        <v>73</v>
      </c>
      <c r="G65" s="9">
        <f t="shared" si="1"/>
        <v>700</v>
      </c>
      <c r="H65" s="21">
        <f t="shared" si="3"/>
        <v>5255.274555379622</v>
      </c>
    </row>
    <row r="66" spans="5:8" ht="12.75">
      <c r="E66" s="5">
        <v>48</v>
      </c>
      <c r="F66" s="9">
        <f t="shared" si="2"/>
        <v>72</v>
      </c>
      <c r="G66" s="9">
        <f t="shared" si="1"/>
        <v>700</v>
      </c>
      <c r="H66" s="21">
        <f t="shared" si="3"/>
        <v>5112.134781497688</v>
      </c>
    </row>
    <row r="67" spans="5:8" ht="12.75">
      <c r="E67" s="5">
        <v>49</v>
      </c>
      <c r="F67" s="9">
        <f t="shared" si="2"/>
        <v>71</v>
      </c>
      <c r="G67" s="9">
        <f t="shared" si="1"/>
        <v>700</v>
      </c>
      <c r="H67" s="21">
        <f t="shared" si="3"/>
        <v>4972.893756320707</v>
      </c>
    </row>
    <row r="68" spans="5:8" ht="12.75">
      <c r="E68" s="5">
        <v>50</v>
      </c>
      <c r="F68" s="9">
        <f t="shared" si="2"/>
        <v>70</v>
      </c>
      <c r="G68" s="9">
        <f t="shared" si="1"/>
        <v>700</v>
      </c>
      <c r="H68" s="21">
        <f t="shared" si="3"/>
        <v>4837.445288249715</v>
      </c>
    </row>
    <row r="69" spans="5:8" ht="12.75">
      <c r="E69" s="5">
        <v>51</v>
      </c>
      <c r="F69" s="9">
        <f t="shared" si="2"/>
        <v>69</v>
      </c>
      <c r="G69" s="9">
        <f t="shared" si="1"/>
        <v>700</v>
      </c>
      <c r="H69" s="21">
        <f t="shared" si="3"/>
        <v>4705.686078063925</v>
      </c>
    </row>
    <row r="70" spans="5:8" ht="12.75">
      <c r="E70" s="5">
        <v>52</v>
      </c>
      <c r="F70" s="9">
        <f t="shared" si="2"/>
        <v>68</v>
      </c>
      <c r="G70" s="9">
        <f t="shared" si="1"/>
        <v>700</v>
      </c>
      <c r="H70" s="21">
        <f t="shared" si="3"/>
        <v>4577.515640140005</v>
      </c>
    </row>
    <row r="71" spans="5:8" ht="12.75">
      <c r="E71" s="5">
        <v>53</v>
      </c>
      <c r="F71" s="9">
        <f t="shared" si="2"/>
        <v>67</v>
      </c>
      <c r="G71" s="9">
        <f t="shared" si="1"/>
        <v>700</v>
      </c>
      <c r="H71" s="21">
        <f t="shared" si="3"/>
        <v>4452.8362258171255</v>
      </c>
    </row>
    <row r="72" spans="5:8" ht="12.75">
      <c r="E72" s="5">
        <v>54</v>
      </c>
      <c r="F72" s="9">
        <f t="shared" si="2"/>
        <v>66</v>
      </c>
      <c r="G72" s="9">
        <f t="shared" si="1"/>
        <v>700</v>
      </c>
      <c r="H72" s="21">
        <f t="shared" si="3"/>
        <v>4331.5527488493435</v>
      </c>
    </row>
    <row r="73" spans="5:8" ht="12.75">
      <c r="E73" s="5">
        <v>55</v>
      </c>
      <c r="F73" s="9">
        <f t="shared" si="2"/>
        <v>65</v>
      </c>
      <c r="G73" s="9">
        <f t="shared" si="1"/>
        <v>700</v>
      </c>
      <c r="H73" s="21">
        <f t="shared" si="3"/>
        <v>4213.572712888467</v>
      </c>
    </row>
    <row r="74" spans="5:8" ht="12.75">
      <c r="E74" s="5">
        <v>56</v>
      </c>
      <c r="F74" s="9">
        <f t="shared" si="2"/>
        <v>64</v>
      </c>
      <c r="G74" s="9">
        <f t="shared" si="1"/>
        <v>700</v>
      </c>
      <c r="H74" s="21">
        <f t="shared" si="3"/>
        <v>4098.806140942089</v>
      </c>
    </row>
    <row r="75" spans="5:8" ht="12.75">
      <c r="E75" s="5">
        <v>57</v>
      </c>
      <c r="F75" s="9">
        <f t="shared" si="2"/>
        <v>63</v>
      </c>
      <c r="G75" s="9">
        <f t="shared" si="1"/>
        <v>700</v>
      </c>
      <c r="H75" s="21">
        <f t="shared" si="3"/>
        <v>3987.1655067530046</v>
      </c>
    </row>
    <row r="76" spans="5:8" ht="12.75">
      <c r="E76" s="5">
        <v>58</v>
      </c>
      <c r="F76" s="9">
        <f t="shared" si="2"/>
        <v>62</v>
      </c>
      <c r="G76" s="9">
        <f t="shared" si="1"/>
        <v>700</v>
      </c>
      <c r="H76" s="21">
        <f t="shared" si="3"/>
        <v>3878.5656680476695</v>
      </c>
    </row>
    <row r="77" spans="5:8" ht="12.75">
      <c r="E77" s="5">
        <v>59</v>
      </c>
      <c r="F77" s="9">
        <f t="shared" si="2"/>
        <v>61</v>
      </c>
      <c r="G77" s="9">
        <f t="shared" si="1"/>
        <v>700</v>
      </c>
      <c r="H77" s="21">
        <f t="shared" si="3"/>
        <v>3772.923801602792</v>
      </c>
    </row>
    <row r="78" spans="5:8" ht="12.75">
      <c r="E78" s="5">
        <v>60</v>
      </c>
      <c r="F78" s="9">
        <f t="shared" si="2"/>
        <v>60</v>
      </c>
      <c r="G78" s="9">
        <f t="shared" si="1"/>
        <v>700</v>
      </c>
      <c r="H78" s="21">
        <f t="shared" si="3"/>
        <v>3670.1593400805377</v>
      </c>
    </row>
    <row r="79" spans="5:8" ht="12.75">
      <c r="E79" s="5">
        <v>61</v>
      </c>
      <c r="F79" s="9">
        <f t="shared" si="2"/>
        <v>59</v>
      </c>
      <c r="G79" s="9">
        <f t="shared" si="1"/>
        <v>700</v>
      </c>
      <c r="H79" s="21">
        <f t="shared" si="3"/>
        <v>3570.1939105841802</v>
      </c>
    </row>
    <row r="80" spans="5:8" ht="12.75">
      <c r="E80" s="5">
        <v>62</v>
      </c>
      <c r="F80" s="9">
        <f t="shared" si="2"/>
        <v>58</v>
      </c>
      <c r="G80" s="9">
        <f t="shared" si="1"/>
        <v>700</v>
      </c>
      <c r="H80" s="21">
        <f t="shared" si="3"/>
        <v>3472.951274887334</v>
      </c>
    </row>
    <row r="81" spans="5:8" ht="12.75">
      <c r="E81" s="5">
        <v>63</v>
      </c>
      <c r="F81" s="9">
        <f t="shared" si="2"/>
        <v>57</v>
      </c>
      <c r="G81" s="9">
        <f t="shared" si="1"/>
        <v>700</v>
      </c>
      <c r="H81" s="21">
        <f t="shared" si="3"/>
        <v>3378.3572712911814</v>
      </c>
    </row>
    <row r="82" spans="5:8" ht="12.75">
      <c r="E82" s="5">
        <v>64</v>
      </c>
      <c r="F82" s="9">
        <f t="shared" si="2"/>
        <v>56</v>
      </c>
      <c r="G82" s="9">
        <f aca="true" t="shared" si="4" ref="G82:G138">$J$22</f>
        <v>700</v>
      </c>
      <c r="H82" s="21">
        <f t="shared" si="3"/>
        <v>3286.3397580653514</v>
      </c>
    </row>
    <row r="83" spans="5:8" ht="12.75">
      <c r="E83" s="5">
        <v>65</v>
      </c>
      <c r="F83" s="9">
        <f t="shared" si="2"/>
        <v>55</v>
      </c>
      <c r="G83" s="9">
        <f t="shared" si="4"/>
        <v>700</v>
      </c>
      <c r="H83" s="21">
        <f t="shared" si="3"/>
        <v>3196.82855842933</v>
      </c>
    </row>
    <row r="84" spans="5:8" ht="12.75">
      <c r="E84" s="5">
        <v>66</v>
      </c>
      <c r="F84" s="9">
        <f aca="true" t="shared" si="5" ref="F84:F138">$E$138-E84</f>
        <v>54</v>
      </c>
      <c r="G84" s="9">
        <f t="shared" si="4"/>
        <v>700</v>
      </c>
      <c r="H84" s="21">
        <f aca="true" t="shared" si="6" ref="H84:H138">G84*(1+$J$19)^F84</f>
        <v>3109.7554070324227</v>
      </c>
    </row>
    <row r="85" spans="1:8" ht="12.75">
      <c r="A85" s="13"/>
      <c r="B85" s="9" t="s">
        <v>7</v>
      </c>
      <c r="C85" s="13"/>
      <c r="E85" s="5">
        <v>67</v>
      </c>
      <c r="F85" s="9">
        <f t="shared" si="5"/>
        <v>53</v>
      </c>
      <c r="G85" s="9">
        <f t="shared" si="4"/>
        <v>700</v>
      </c>
      <c r="H85" s="21">
        <f t="shared" si="6"/>
        <v>3025.0538978914615</v>
      </c>
    </row>
    <row r="86" spans="1:8" ht="12.75">
      <c r="A86" s="13"/>
      <c r="B86" s="9" t="s">
        <v>7</v>
      </c>
      <c r="C86" s="13"/>
      <c r="E86" s="5">
        <v>68</v>
      </c>
      <c r="F86" s="9">
        <f t="shared" si="5"/>
        <v>52</v>
      </c>
      <c r="G86" s="9">
        <f t="shared" si="4"/>
        <v>700</v>
      </c>
      <c r="H86" s="21">
        <f t="shared" si="6"/>
        <v>2942.6594337465576</v>
      </c>
    </row>
    <row r="87" spans="5:8" ht="12.75">
      <c r="E87" s="5">
        <v>69</v>
      </c>
      <c r="F87" s="9">
        <f t="shared" si="5"/>
        <v>51</v>
      </c>
      <c r="G87" s="9">
        <f t="shared" si="4"/>
        <v>700</v>
      </c>
      <c r="H87" s="21">
        <f t="shared" si="6"/>
        <v>2862.509176796262</v>
      </c>
    </row>
    <row r="88" spans="5:8" ht="12.75">
      <c r="E88" s="5">
        <v>70</v>
      </c>
      <c r="F88" s="9">
        <f t="shared" si="5"/>
        <v>50</v>
      </c>
      <c r="G88" s="9">
        <f t="shared" si="4"/>
        <v>700</v>
      </c>
      <c r="H88" s="21">
        <f t="shared" si="6"/>
        <v>2784.5420007745743</v>
      </c>
    </row>
    <row r="89" spans="5:8" ht="12.75">
      <c r="E89" s="5">
        <v>71</v>
      </c>
      <c r="F89" s="9">
        <f t="shared" si="5"/>
        <v>49</v>
      </c>
      <c r="G89" s="9">
        <f t="shared" si="4"/>
        <v>700</v>
      </c>
      <c r="H89" s="21">
        <f t="shared" si="6"/>
        <v>2708.6984443332435</v>
      </c>
    </row>
    <row r="90" spans="5:8" ht="12.75">
      <c r="E90" s="5">
        <v>72</v>
      </c>
      <c r="F90" s="9">
        <f t="shared" si="5"/>
        <v>48</v>
      </c>
      <c r="G90" s="9">
        <f t="shared" si="4"/>
        <v>700</v>
      </c>
      <c r="H90" s="21">
        <f t="shared" si="6"/>
        <v>2634.9206656938168</v>
      </c>
    </row>
    <row r="91" spans="5:8" ht="12.75">
      <c r="E91" s="5">
        <v>73</v>
      </c>
      <c r="F91" s="9">
        <f t="shared" si="5"/>
        <v>47</v>
      </c>
      <c r="G91" s="9">
        <f t="shared" si="4"/>
        <v>700</v>
      </c>
      <c r="H91" s="21">
        <f t="shared" si="6"/>
        <v>2563.1523985348413</v>
      </c>
    </row>
    <row r="92" spans="5:8" ht="12.75">
      <c r="E92" s="5">
        <v>74</v>
      </c>
      <c r="F92" s="9">
        <f t="shared" si="5"/>
        <v>46</v>
      </c>
      <c r="G92" s="9">
        <f t="shared" si="4"/>
        <v>700</v>
      </c>
      <c r="H92" s="21">
        <f t="shared" si="6"/>
        <v>2493.338909080585</v>
      </c>
    </row>
    <row r="93" spans="5:8" ht="12.75">
      <c r="E93" s="5">
        <v>75</v>
      </c>
      <c r="F93" s="9">
        <f t="shared" si="5"/>
        <v>45</v>
      </c>
      <c r="G93" s="9">
        <f t="shared" si="4"/>
        <v>700</v>
      </c>
      <c r="H93" s="21">
        <f t="shared" si="6"/>
        <v>2425.4269543585456</v>
      </c>
    </row>
    <row r="94" spans="5:8" ht="12.75">
      <c r="E94" s="5">
        <v>76</v>
      </c>
      <c r="F94" s="9">
        <f t="shared" si="5"/>
        <v>44</v>
      </c>
      <c r="G94" s="9">
        <f t="shared" si="4"/>
        <v>700</v>
      </c>
      <c r="H94" s="21">
        <f t="shared" si="6"/>
        <v>2359.3647415939163</v>
      </c>
    </row>
    <row r="95" spans="5:8" ht="12.75">
      <c r="E95" s="5">
        <v>77</v>
      </c>
      <c r="F95" s="9">
        <f t="shared" si="5"/>
        <v>43</v>
      </c>
      <c r="G95" s="9">
        <f t="shared" si="4"/>
        <v>700</v>
      </c>
      <c r="H95" s="21">
        <f t="shared" si="6"/>
        <v>2295.101888710035</v>
      </c>
    </row>
    <row r="96" spans="5:8" ht="12.75">
      <c r="E96" s="5">
        <v>78</v>
      </c>
      <c r="F96" s="9">
        <f t="shared" si="5"/>
        <v>42</v>
      </c>
      <c r="G96" s="9">
        <f t="shared" si="4"/>
        <v>700</v>
      </c>
      <c r="H96" s="21">
        <f t="shared" si="6"/>
        <v>2232.5893859047032</v>
      </c>
    </row>
    <row r="97" spans="5:8" ht="12.75">
      <c r="E97" s="5">
        <v>79</v>
      </c>
      <c r="F97" s="9">
        <f t="shared" si="5"/>
        <v>41</v>
      </c>
      <c r="G97" s="9">
        <f t="shared" si="4"/>
        <v>700</v>
      </c>
      <c r="H97" s="21">
        <f t="shared" si="6"/>
        <v>2171.779558273058</v>
      </c>
    </row>
    <row r="98" spans="5:8" ht="12.75">
      <c r="E98" s="5">
        <v>80</v>
      </c>
      <c r="F98" s="9">
        <f t="shared" si="5"/>
        <v>40</v>
      </c>
      <c r="G98" s="9">
        <f t="shared" si="4"/>
        <v>700</v>
      </c>
      <c r="H98" s="21">
        <f t="shared" si="6"/>
        <v>2112.6260294484996</v>
      </c>
    </row>
    <row r="99" spans="5:8" ht="12.75">
      <c r="E99" s="5">
        <v>81</v>
      </c>
      <c r="F99" s="9">
        <f t="shared" si="5"/>
        <v>39</v>
      </c>
      <c r="G99" s="9">
        <f t="shared" si="4"/>
        <v>700</v>
      </c>
      <c r="H99" s="21">
        <f t="shared" si="6"/>
        <v>2055.083686233949</v>
      </c>
    </row>
    <row r="100" spans="5:8" ht="12.75">
      <c r="E100" s="5">
        <v>82</v>
      </c>
      <c r="F100" s="9">
        <f t="shared" si="5"/>
        <v>38</v>
      </c>
      <c r="G100" s="9">
        <f t="shared" si="4"/>
        <v>700</v>
      </c>
      <c r="H100" s="21">
        <f t="shared" si="6"/>
        <v>1999.1086441964485</v>
      </c>
    </row>
    <row r="101" spans="5:8" ht="12.75">
      <c r="E101" s="5">
        <v>83</v>
      </c>
      <c r="F101" s="9">
        <f t="shared" si="5"/>
        <v>37</v>
      </c>
      <c r="G101" s="9">
        <f t="shared" si="4"/>
        <v>700</v>
      </c>
      <c r="H101" s="21">
        <f t="shared" si="6"/>
        <v>1944.65821419888</v>
      </c>
    </row>
    <row r="102" spans="5:8" ht="12.75">
      <c r="E102" s="5">
        <v>84</v>
      </c>
      <c r="F102" s="9">
        <f t="shared" si="5"/>
        <v>36</v>
      </c>
      <c r="G102" s="9">
        <f t="shared" si="4"/>
        <v>700</v>
      </c>
      <c r="H102" s="21">
        <f t="shared" si="6"/>
        <v>1891.6908698432685</v>
      </c>
    </row>
    <row r="103" spans="5:8" ht="12.75">
      <c r="E103" s="5">
        <v>85</v>
      </c>
      <c r="F103" s="9">
        <f t="shared" si="5"/>
        <v>35</v>
      </c>
      <c r="G103" s="9">
        <f t="shared" si="4"/>
        <v>700</v>
      </c>
      <c r="H103" s="21">
        <f t="shared" si="6"/>
        <v>1840.1662158008446</v>
      </c>
    </row>
    <row r="104" spans="5:8" ht="12.75">
      <c r="E104" s="5">
        <v>86</v>
      </c>
      <c r="F104" s="9">
        <f t="shared" si="5"/>
        <v>34</v>
      </c>
      <c r="G104" s="9">
        <f t="shared" si="4"/>
        <v>700</v>
      </c>
      <c r="H104" s="21">
        <f t="shared" si="6"/>
        <v>1790.0449570047126</v>
      </c>
    </row>
    <row r="105" spans="5:8" ht="12.75">
      <c r="E105" s="5">
        <v>87</v>
      </c>
      <c r="F105" s="9">
        <f t="shared" si="5"/>
        <v>33</v>
      </c>
      <c r="G105" s="9">
        <f t="shared" si="4"/>
        <v>700</v>
      </c>
      <c r="H105" s="21">
        <f t="shared" si="6"/>
        <v>1741.2888686816273</v>
      </c>
    </row>
    <row r="106" spans="5:8" ht="12.75">
      <c r="E106" s="5">
        <v>88</v>
      </c>
      <c r="F106" s="9">
        <f t="shared" si="5"/>
        <v>32</v>
      </c>
      <c r="G106" s="9">
        <f t="shared" si="4"/>
        <v>700</v>
      </c>
      <c r="H106" s="21">
        <f t="shared" si="6"/>
        <v>1693.8607672000264</v>
      </c>
    </row>
    <row r="107" spans="5:8" ht="12.75">
      <c r="E107" s="5">
        <v>89</v>
      </c>
      <c r="F107" s="9">
        <f t="shared" si="5"/>
        <v>31</v>
      </c>
      <c r="G107" s="9">
        <f t="shared" si="4"/>
        <v>700</v>
      </c>
      <c r="H107" s="21">
        <f t="shared" si="6"/>
        <v>1647.724481712088</v>
      </c>
    </row>
    <row r="108" spans="5:8" ht="12.75">
      <c r="E108" s="5">
        <v>90</v>
      </c>
      <c r="F108" s="9">
        <f t="shared" si="5"/>
        <v>30</v>
      </c>
      <c r="G108" s="9">
        <f t="shared" si="4"/>
        <v>700</v>
      </c>
      <c r="H108" s="21">
        <f t="shared" si="6"/>
        <v>1602.8448265681789</v>
      </c>
    </row>
    <row r="109" spans="5:8" ht="12.75">
      <c r="E109" s="5">
        <v>91</v>
      </c>
      <c r="F109" s="9">
        <f t="shared" si="5"/>
        <v>29</v>
      </c>
      <c r="G109" s="9">
        <f t="shared" si="4"/>
        <v>700</v>
      </c>
      <c r="H109" s="21">
        <f t="shared" si="6"/>
        <v>1559.1875744826646</v>
      </c>
    </row>
    <row r="110" spans="5:8" ht="12.75">
      <c r="E110" s="5">
        <v>92</v>
      </c>
      <c r="F110" s="9">
        <f t="shared" si="5"/>
        <v>28</v>
      </c>
      <c r="G110" s="9">
        <f t="shared" si="4"/>
        <v>700</v>
      </c>
      <c r="H110" s="21">
        <f t="shared" si="6"/>
        <v>1516.7194304306076</v>
      </c>
    </row>
    <row r="111" spans="5:8" ht="12.75">
      <c r="E111" s="5">
        <v>93</v>
      </c>
      <c r="F111" s="9">
        <f t="shared" si="5"/>
        <v>27</v>
      </c>
      <c r="G111" s="9">
        <f t="shared" si="4"/>
        <v>700</v>
      </c>
      <c r="H111" s="21">
        <f t="shared" si="6"/>
        <v>1475.4080062554547</v>
      </c>
    </row>
    <row r="112" spans="5:8" ht="12.75">
      <c r="E112" s="5">
        <v>94</v>
      </c>
      <c r="F112" s="9">
        <f t="shared" si="5"/>
        <v>26</v>
      </c>
      <c r="G112" s="9">
        <f t="shared" si="4"/>
        <v>700</v>
      </c>
      <c r="H112" s="21">
        <f t="shared" si="6"/>
        <v>1435.221795968341</v>
      </c>
    </row>
    <row r="113" spans="5:8" ht="12.75">
      <c r="E113" s="5">
        <v>95</v>
      </c>
      <c r="F113" s="9">
        <f t="shared" si="5"/>
        <v>25</v>
      </c>
      <c r="G113" s="9">
        <f t="shared" si="4"/>
        <v>700</v>
      </c>
      <c r="H113" s="21">
        <f t="shared" si="6"/>
        <v>1396.1301517201762</v>
      </c>
    </row>
    <row r="114" spans="5:8" ht="12.75">
      <c r="E114" s="5">
        <v>96</v>
      </c>
      <c r="F114" s="9">
        <f t="shared" si="5"/>
        <v>24</v>
      </c>
      <c r="G114" s="9">
        <f t="shared" si="4"/>
        <v>700</v>
      </c>
      <c r="H114" s="21">
        <f t="shared" si="6"/>
        <v>1358.103260428187</v>
      </c>
    </row>
    <row r="115" spans="5:8" ht="12.75">
      <c r="E115" s="5">
        <v>97</v>
      </c>
      <c r="F115" s="9">
        <f t="shared" si="5"/>
        <v>23</v>
      </c>
      <c r="G115" s="9">
        <f t="shared" si="4"/>
        <v>700</v>
      </c>
      <c r="H115" s="21">
        <f t="shared" si="6"/>
        <v>1321.1121210390922</v>
      </c>
    </row>
    <row r="116" spans="5:8" ht="12.75">
      <c r="E116" s="5">
        <v>98</v>
      </c>
      <c r="F116" s="9">
        <f t="shared" si="5"/>
        <v>22</v>
      </c>
      <c r="G116" s="9">
        <f t="shared" si="4"/>
        <v>700</v>
      </c>
      <c r="H116" s="21">
        <f t="shared" si="6"/>
        <v>1285.1285224115686</v>
      </c>
    </row>
    <row r="117" spans="5:8" ht="12.75">
      <c r="E117" s="5">
        <v>99</v>
      </c>
      <c r="F117" s="9">
        <f t="shared" si="5"/>
        <v>21</v>
      </c>
      <c r="G117" s="9">
        <f t="shared" si="4"/>
        <v>700</v>
      </c>
      <c r="H117" s="21">
        <f t="shared" si="6"/>
        <v>1250.1250218011367</v>
      </c>
    </row>
    <row r="118" spans="5:8" ht="12.75">
      <c r="E118" s="5">
        <v>100</v>
      </c>
      <c r="F118" s="9">
        <f t="shared" si="5"/>
        <v>20</v>
      </c>
      <c r="G118" s="9">
        <f t="shared" si="4"/>
        <v>700</v>
      </c>
      <c r="H118" s="21">
        <f t="shared" si="6"/>
        <v>1216.0749239310667</v>
      </c>
    </row>
    <row r="119" spans="5:8" ht="12.75">
      <c r="E119" s="5">
        <v>101</v>
      </c>
      <c r="F119" s="9">
        <f t="shared" si="5"/>
        <v>19</v>
      </c>
      <c r="G119" s="9">
        <f t="shared" si="4"/>
        <v>700</v>
      </c>
      <c r="H119" s="21">
        <f t="shared" si="6"/>
        <v>1182.9522606333333</v>
      </c>
    </row>
    <row r="120" spans="5:8" ht="12.75">
      <c r="E120" s="5">
        <v>102</v>
      </c>
      <c r="F120" s="9">
        <f t="shared" si="5"/>
        <v>18</v>
      </c>
      <c r="G120" s="9">
        <f t="shared" si="4"/>
        <v>700</v>
      </c>
      <c r="H120" s="21">
        <f t="shared" si="6"/>
        <v>1150.7317710440987</v>
      </c>
    </row>
    <row r="121" spans="5:8" ht="12.75">
      <c r="E121" s="5">
        <v>103</v>
      </c>
      <c r="F121" s="9">
        <f t="shared" si="5"/>
        <v>17</v>
      </c>
      <c r="G121" s="9">
        <f t="shared" si="4"/>
        <v>700</v>
      </c>
      <c r="H121" s="21">
        <f t="shared" si="6"/>
        <v>1119.3888823386173</v>
      </c>
    </row>
    <row r="122" spans="5:8" ht="12.75">
      <c r="E122" s="5">
        <v>104</v>
      </c>
      <c r="F122" s="9">
        <f t="shared" si="5"/>
        <v>16</v>
      </c>
      <c r="G122" s="9">
        <f t="shared" si="4"/>
        <v>700</v>
      </c>
      <c r="H122" s="21">
        <f t="shared" si="6"/>
        <v>1088.8996909908728</v>
      </c>
    </row>
    <row r="123" spans="5:8" ht="12.75">
      <c r="E123" s="5">
        <v>105</v>
      </c>
      <c r="F123" s="9">
        <f t="shared" si="5"/>
        <v>15</v>
      </c>
      <c r="G123" s="9">
        <f t="shared" si="4"/>
        <v>700</v>
      </c>
      <c r="H123" s="21">
        <f t="shared" si="6"/>
        <v>1059.2409445436508</v>
      </c>
    </row>
    <row r="124" spans="5:8" ht="12.75">
      <c r="E124" s="5">
        <v>106</v>
      </c>
      <c r="F124" s="9">
        <f t="shared" si="5"/>
        <v>14</v>
      </c>
      <c r="G124" s="9">
        <f t="shared" si="4"/>
        <v>700</v>
      </c>
      <c r="H124" s="21">
        <f t="shared" si="6"/>
        <v>1030.3900238751467</v>
      </c>
    </row>
    <row r="125" spans="5:8" ht="12.75">
      <c r="E125" s="5">
        <v>107</v>
      </c>
      <c r="F125" s="9">
        <f t="shared" si="5"/>
        <v>13</v>
      </c>
      <c r="G125" s="9">
        <f t="shared" si="4"/>
        <v>700</v>
      </c>
      <c r="H125" s="21">
        <f t="shared" si="6"/>
        <v>1002.3249259485863</v>
      </c>
    </row>
    <row r="126" spans="5:8" ht="12.75">
      <c r="E126" s="5">
        <v>108</v>
      </c>
      <c r="F126" s="9">
        <f t="shared" si="5"/>
        <v>12</v>
      </c>
      <c r="G126" s="9">
        <f t="shared" si="4"/>
        <v>700</v>
      </c>
      <c r="H126" s="21">
        <f t="shared" si="6"/>
        <v>975.0242470316987</v>
      </c>
    </row>
    <row r="127" spans="5:8" ht="12.75">
      <c r="E127" s="5">
        <v>109</v>
      </c>
      <c r="F127" s="9">
        <f t="shared" si="5"/>
        <v>11</v>
      </c>
      <c r="G127" s="9">
        <f t="shared" si="4"/>
        <v>700</v>
      </c>
      <c r="H127" s="21">
        <f t="shared" si="6"/>
        <v>948.4671663732477</v>
      </c>
    </row>
    <row r="128" spans="5:8" ht="12.75">
      <c r="E128" s="5">
        <v>110</v>
      </c>
      <c r="F128" s="9">
        <f t="shared" si="5"/>
        <v>10</v>
      </c>
      <c r="G128" s="9">
        <f t="shared" si="4"/>
        <v>700</v>
      </c>
      <c r="H128" s="21">
        <f t="shared" si="6"/>
        <v>922.6334303241708</v>
      </c>
    </row>
    <row r="129" spans="5:8" ht="12.75">
      <c r="E129" s="5">
        <v>111</v>
      </c>
      <c r="F129" s="9">
        <f t="shared" si="5"/>
        <v>9</v>
      </c>
      <c r="G129" s="9">
        <f t="shared" si="4"/>
        <v>700</v>
      </c>
      <c r="H129" s="21">
        <f t="shared" si="6"/>
        <v>897.5033368912169</v>
      </c>
    </row>
    <row r="130" spans="5:8" ht="12.75">
      <c r="E130" s="5">
        <v>112</v>
      </c>
      <c r="F130" s="9">
        <f t="shared" si="5"/>
        <v>8</v>
      </c>
      <c r="G130" s="9">
        <f t="shared" si="4"/>
        <v>700</v>
      </c>
      <c r="H130" s="21">
        <f t="shared" si="6"/>
        <v>873.0577207113005</v>
      </c>
    </row>
    <row r="131" spans="5:8" ht="12.75">
      <c r="E131" s="5">
        <v>113</v>
      </c>
      <c r="F131" s="9">
        <f t="shared" si="5"/>
        <v>7</v>
      </c>
      <c r="G131" s="9">
        <f t="shared" si="4"/>
        <v>700</v>
      </c>
      <c r="H131" s="21">
        <f t="shared" si="6"/>
        <v>849.2779384351171</v>
      </c>
    </row>
    <row r="132" spans="5:8" ht="12.75">
      <c r="E132" s="5">
        <v>114</v>
      </c>
      <c r="F132" s="9">
        <f t="shared" si="5"/>
        <v>6</v>
      </c>
      <c r="G132" s="9">
        <f t="shared" si="4"/>
        <v>700</v>
      </c>
      <c r="H132" s="21">
        <f t="shared" si="6"/>
        <v>826.1458545088689</v>
      </c>
    </row>
    <row r="133" spans="5:8" ht="12.75">
      <c r="E133" s="5">
        <v>115</v>
      </c>
      <c r="F133" s="9">
        <f t="shared" si="5"/>
        <v>5</v>
      </c>
      <c r="G133" s="9">
        <f t="shared" si="4"/>
        <v>700</v>
      </c>
      <c r="H133" s="21">
        <f t="shared" si="6"/>
        <v>803.6438273432576</v>
      </c>
    </row>
    <row r="134" spans="5:8" ht="12.75">
      <c r="E134" s="5">
        <v>116</v>
      </c>
      <c r="F134" s="9">
        <f t="shared" si="5"/>
        <v>4</v>
      </c>
      <c r="G134" s="9">
        <f t="shared" si="4"/>
        <v>700</v>
      </c>
      <c r="H134" s="21">
        <f t="shared" si="6"/>
        <v>781.7546958592</v>
      </c>
    </row>
    <row r="135" spans="5:8" ht="12.75">
      <c r="E135" s="5">
        <v>117</v>
      </c>
      <c r="F135" s="9">
        <f t="shared" si="5"/>
        <v>3</v>
      </c>
      <c r="G135" s="9">
        <f t="shared" si="4"/>
        <v>700</v>
      </c>
      <c r="H135" s="21">
        <f t="shared" si="6"/>
        <v>760.4617664</v>
      </c>
    </row>
    <row r="136" spans="5:8" ht="12.75">
      <c r="E136" s="5">
        <v>118</v>
      </c>
      <c r="F136" s="9">
        <f t="shared" si="5"/>
        <v>2</v>
      </c>
      <c r="G136" s="9">
        <f t="shared" si="4"/>
        <v>700</v>
      </c>
      <c r="H136" s="21">
        <f t="shared" si="6"/>
        <v>739.7488</v>
      </c>
    </row>
    <row r="137" spans="5:8" ht="12.75">
      <c r="E137" s="5">
        <v>119</v>
      </c>
      <c r="F137" s="9">
        <f t="shared" si="5"/>
        <v>1</v>
      </c>
      <c r="G137" s="9">
        <f t="shared" si="4"/>
        <v>700</v>
      </c>
      <c r="H137" s="21">
        <f t="shared" si="6"/>
        <v>719.6</v>
      </c>
    </row>
    <row r="138" spans="5:8" ht="12.75">
      <c r="E138" s="8">
        <v>120</v>
      </c>
      <c r="F138" s="38">
        <f t="shared" si="5"/>
        <v>0</v>
      </c>
      <c r="G138" s="38">
        <f t="shared" si="4"/>
        <v>700</v>
      </c>
      <c r="H138" s="35">
        <f t="shared" si="6"/>
        <v>700</v>
      </c>
    </row>
    <row r="139" ht="12.75">
      <c r="E139" s="5" t="s">
        <v>7</v>
      </c>
    </row>
  </sheetData>
  <printOptions/>
  <pageMargins left="0.75" right="0.75" top="1" bottom="1" header="0" footer="0"/>
  <pageSetup horizontalDpi="300" verticalDpi="300" orientation="portrait" scale="70" r:id="rId2"/>
  <drawing r:id="rId1"/>
</worksheet>
</file>

<file path=xl/worksheets/sheet4.xml><?xml version="1.0" encoding="utf-8"?>
<worksheet xmlns="http://schemas.openxmlformats.org/spreadsheetml/2006/main" xmlns:r="http://schemas.openxmlformats.org/officeDocument/2006/relationships">
  <dimension ref="A1:L87"/>
  <sheetViews>
    <sheetView tabSelected="1" workbookViewId="0" topLeftCell="B7">
      <selection activeCell="B16" sqref="B16"/>
    </sheetView>
  </sheetViews>
  <sheetFormatPr defaultColWidth="11.421875" defaultRowHeight="12.75"/>
  <cols>
    <col min="3" max="3" width="13.140625" style="0" customWidth="1"/>
    <col min="4" max="4" width="14.140625" style="0" customWidth="1"/>
    <col min="5" max="5" width="13.7109375" style="0" bestFit="1" customWidth="1"/>
    <col min="7" max="7" width="15.140625" style="0" customWidth="1"/>
    <col min="8" max="8" width="16.28125" style="0" customWidth="1"/>
    <col min="9" max="9" width="13.140625" style="0" customWidth="1"/>
    <col min="10" max="10" width="13.28125" style="0" customWidth="1"/>
    <col min="11" max="11" width="15.28125" style="0" customWidth="1"/>
  </cols>
  <sheetData>
    <row r="1" spans="1:4" ht="12.75">
      <c r="A1" s="28"/>
      <c r="C1" s="28" t="s">
        <v>26</v>
      </c>
      <c r="D1" s="28"/>
    </row>
    <row r="14" spans="3:6" ht="12.75">
      <c r="C14" s="28" t="s">
        <v>14</v>
      </c>
      <c r="D14" s="28"/>
      <c r="E14" s="28"/>
      <c r="F14" s="10" t="s">
        <v>13</v>
      </c>
    </row>
    <row r="15" spans="6:11" ht="12.75">
      <c r="F15" s="1" t="s">
        <v>20</v>
      </c>
      <c r="G15" s="2" t="s">
        <v>0</v>
      </c>
      <c r="H15" s="2" t="s">
        <v>12</v>
      </c>
      <c r="I15" s="3" t="s">
        <v>1</v>
      </c>
      <c r="K15" s="4" t="s">
        <v>2</v>
      </c>
    </row>
    <row r="16" spans="3:11" ht="12.75">
      <c r="C16" s="12" t="s">
        <v>15</v>
      </c>
      <c r="D16" s="64" t="s">
        <v>16</v>
      </c>
      <c r="F16" s="26" t="s">
        <v>21</v>
      </c>
      <c r="G16" s="6" t="s">
        <v>3</v>
      </c>
      <c r="H16" s="63"/>
      <c r="I16" s="63" t="s">
        <v>22</v>
      </c>
      <c r="K16" s="2" t="s">
        <v>4</v>
      </c>
    </row>
    <row r="17" spans="3:11" ht="12.75">
      <c r="C17" s="9">
        <v>18</v>
      </c>
      <c r="D17" s="50">
        <f>PMT($K$18,C17,$L$21,,1)</f>
        <v>-3556.0038505101434</v>
      </c>
      <c r="F17" s="19">
        <v>0</v>
      </c>
      <c r="G17" s="37">
        <v>0</v>
      </c>
      <c r="H17" s="62">
        <f>$K$21</f>
        <v>2189.787527062964</v>
      </c>
      <c r="I17" s="21">
        <f>H17/(1+$K$18)^G17</f>
        <v>2189.787527062964</v>
      </c>
      <c r="K17" s="6" t="s">
        <v>5</v>
      </c>
    </row>
    <row r="18" spans="3:11" ht="12.75">
      <c r="C18" s="9">
        <v>24</v>
      </c>
      <c r="D18" s="50">
        <f aca="true" t="shared" si="0" ref="D18:D26">PMT($K$18,C18,$L$21,,1)</f>
        <v>-2894.5345441728364</v>
      </c>
      <c r="F18" s="5">
        <v>1</v>
      </c>
      <c r="G18" s="9">
        <v>1</v>
      </c>
      <c r="H18" s="62">
        <f aca="true" t="shared" si="1" ref="H18:H54">$K$21</f>
        <v>2189.787527062964</v>
      </c>
      <c r="I18" s="21">
        <f aca="true" t="shared" si="2" ref="I18:I54">H18/(1+$K$18)^G18</f>
        <v>2123.945225085319</v>
      </c>
      <c r="K18" s="7">
        <v>0.031</v>
      </c>
    </row>
    <row r="19" spans="3:9" ht="12.75">
      <c r="C19" s="15">
        <v>38</v>
      </c>
      <c r="D19" s="50">
        <f t="shared" si="0"/>
        <v>-2189.787527062964</v>
      </c>
      <c r="F19" s="5">
        <v>2</v>
      </c>
      <c r="G19" s="9">
        <v>2</v>
      </c>
      <c r="H19" s="62">
        <f t="shared" si="1"/>
        <v>2189.787527062964</v>
      </c>
      <c r="I19" s="21">
        <f t="shared" si="2"/>
        <v>2060.0826625463815</v>
      </c>
    </row>
    <row r="20" spans="3:12" ht="12.75">
      <c r="C20" s="9">
        <v>40</v>
      </c>
      <c r="D20" s="50">
        <f t="shared" si="0"/>
        <v>-2132.1284978966523</v>
      </c>
      <c r="F20" s="5">
        <v>3</v>
      </c>
      <c r="G20" s="9">
        <v>3</v>
      </c>
      <c r="H20" s="62">
        <f t="shared" si="1"/>
        <v>2189.787527062964</v>
      </c>
      <c r="I20" s="21">
        <f t="shared" si="2"/>
        <v>1998.1403128480908</v>
      </c>
      <c r="K20" s="12" t="s">
        <v>12</v>
      </c>
      <c r="L20" s="11" t="s">
        <v>11</v>
      </c>
    </row>
    <row r="21" spans="3:12" ht="12.75">
      <c r="C21" s="15">
        <v>46</v>
      </c>
      <c r="D21" s="50">
        <f t="shared" si="0"/>
        <v>-1992.6454262554994</v>
      </c>
      <c r="F21" s="5">
        <v>4</v>
      </c>
      <c r="G21" s="9">
        <v>4</v>
      </c>
      <c r="H21" s="62">
        <f t="shared" si="1"/>
        <v>2189.787527062964</v>
      </c>
      <c r="I21" s="21">
        <f t="shared" si="2"/>
        <v>1938.060439231902</v>
      </c>
      <c r="K21" s="23">
        <f>PMT(K18,38,L21,,1)*-1</f>
        <v>2189.787527062964</v>
      </c>
      <c r="L21" s="29">
        <v>50000</v>
      </c>
    </row>
    <row r="22" spans="3:9" ht="12.75">
      <c r="C22" s="9">
        <v>52</v>
      </c>
      <c r="D22" s="50">
        <f t="shared" si="0"/>
        <v>-1889.7130501322467</v>
      </c>
      <c r="F22" s="5">
        <v>5</v>
      </c>
      <c r="G22" s="9">
        <v>5</v>
      </c>
      <c r="H22" s="62">
        <f t="shared" si="1"/>
        <v>2189.787527062964</v>
      </c>
      <c r="I22" s="21">
        <f t="shared" si="2"/>
        <v>1879.7870409620775</v>
      </c>
    </row>
    <row r="23" spans="3:12" ht="12.75">
      <c r="C23" s="9">
        <v>56</v>
      </c>
      <c r="D23" s="50">
        <f t="shared" si="0"/>
        <v>-1835.4938456540337</v>
      </c>
      <c r="F23" s="5">
        <v>6</v>
      </c>
      <c r="G23" s="9">
        <v>6</v>
      </c>
      <c r="H23" s="62">
        <f t="shared" si="1"/>
        <v>2189.787527062964</v>
      </c>
      <c r="I23" s="21">
        <f t="shared" si="2"/>
        <v>1823.2658011271365</v>
      </c>
      <c r="K23" s="11" t="s">
        <v>6</v>
      </c>
      <c r="L23" s="18">
        <f>SUM(I17:I83)</f>
        <v>50000.00000000008</v>
      </c>
    </row>
    <row r="24" spans="3:11" ht="12.75">
      <c r="C24" s="9">
        <v>60</v>
      </c>
      <c r="D24" s="50">
        <f t="shared" si="0"/>
        <v>-1790.038497444861</v>
      </c>
      <c r="F24" s="5">
        <v>7</v>
      </c>
      <c r="G24" s="9">
        <v>7</v>
      </c>
      <c r="H24" s="62">
        <f t="shared" si="1"/>
        <v>2189.787527062964</v>
      </c>
      <c r="I24" s="21">
        <f t="shared" si="2"/>
        <v>1768.4440360108017</v>
      </c>
      <c r="K24" t="s">
        <v>7</v>
      </c>
    </row>
    <row r="25" spans="3:9" ht="12.75">
      <c r="C25" s="9">
        <v>64</v>
      </c>
      <c r="D25" s="50">
        <f t="shared" si="0"/>
        <v>-1751.646227263084</v>
      </c>
      <c r="F25" s="5">
        <v>8</v>
      </c>
      <c r="G25" s="9">
        <v>8</v>
      </c>
      <c r="H25" s="62">
        <f t="shared" si="1"/>
        <v>2189.787527062964</v>
      </c>
      <c r="I25" s="21">
        <f t="shared" si="2"/>
        <v>1715.2706459852589</v>
      </c>
    </row>
    <row r="26" spans="3:9" ht="12.75">
      <c r="C26" s="9">
        <v>68</v>
      </c>
      <c r="D26" s="50">
        <f t="shared" si="0"/>
        <v>-1719.0155147315227</v>
      </c>
      <c r="F26" s="5">
        <v>9</v>
      </c>
      <c r="G26" s="9">
        <v>9</v>
      </c>
      <c r="H26" s="62">
        <f t="shared" si="1"/>
        <v>2189.787527062964</v>
      </c>
      <c r="I26" s="21">
        <f t="shared" si="2"/>
        <v>1663.6960678809496</v>
      </c>
    </row>
    <row r="27" spans="6:9" ht="12.75">
      <c r="F27" s="5">
        <v>10</v>
      </c>
      <c r="G27" s="9">
        <v>10</v>
      </c>
      <c r="H27" s="62">
        <f t="shared" si="1"/>
        <v>2189.787527062964</v>
      </c>
      <c r="I27" s="21">
        <f t="shared" si="2"/>
        <v>1613.672228788506</v>
      </c>
    </row>
    <row r="28" spans="6:12" ht="12.75">
      <c r="F28" s="5">
        <v>11</v>
      </c>
      <c r="G28" s="9">
        <v>11</v>
      </c>
      <c r="H28" s="62">
        <f t="shared" si="1"/>
        <v>2189.787527062964</v>
      </c>
      <c r="I28" s="21">
        <f t="shared" si="2"/>
        <v>1565.1525012497634</v>
      </c>
      <c r="K28" s="14"/>
      <c r="L28" s="22"/>
    </row>
    <row r="29" spans="6:9" ht="12.75">
      <c r="F29" s="5">
        <v>12</v>
      </c>
      <c r="G29" s="9">
        <v>12</v>
      </c>
      <c r="H29" s="62">
        <f t="shared" si="1"/>
        <v>2189.787527062964</v>
      </c>
      <c r="I29" s="21">
        <f t="shared" si="2"/>
        <v>1518.0916597960847</v>
      </c>
    </row>
    <row r="30" spans="6:9" ht="12.75">
      <c r="F30" s="5">
        <v>13</v>
      </c>
      <c r="G30" s="9">
        <v>13</v>
      </c>
      <c r="H30" s="62">
        <f t="shared" si="1"/>
        <v>2189.787527062964</v>
      </c>
      <c r="I30" s="21">
        <f t="shared" si="2"/>
        <v>1472.4458387934867</v>
      </c>
    </row>
    <row r="31" spans="6:9" ht="12.75">
      <c r="F31" s="5">
        <v>14</v>
      </c>
      <c r="G31" s="9">
        <v>14</v>
      </c>
      <c r="H31" s="62">
        <f t="shared" si="1"/>
        <v>2189.787527062964</v>
      </c>
      <c r="I31" s="21">
        <f t="shared" si="2"/>
        <v>1428.1724915552734</v>
      </c>
    </row>
    <row r="32" spans="6:9" ht="12.75">
      <c r="F32" s="5">
        <v>15</v>
      </c>
      <c r="G32" s="9">
        <v>15</v>
      </c>
      <c r="H32" s="62">
        <f t="shared" si="1"/>
        <v>2189.787527062964</v>
      </c>
      <c r="I32" s="21">
        <f t="shared" si="2"/>
        <v>1385.2303506840674</v>
      </c>
    </row>
    <row r="33" spans="6:9" ht="12.75">
      <c r="F33" s="5">
        <v>16</v>
      </c>
      <c r="G33" s="9">
        <v>16</v>
      </c>
      <c r="H33" s="62">
        <f t="shared" si="1"/>
        <v>2189.787527062964</v>
      </c>
      <c r="I33" s="21">
        <f t="shared" si="2"/>
        <v>1343.5793896062728</v>
      </c>
    </row>
    <row r="34" spans="6:9" ht="12.75">
      <c r="F34" s="5">
        <v>17</v>
      </c>
      <c r="G34" s="9">
        <v>17</v>
      </c>
      <c r="H34" s="62">
        <f t="shared" si="1"/>
        <v>2189.787527062964</v>
      </c>
      <c r="I34" s="21">
        <f t="shared" si="2"/>
        <v>1303.1807852631164</v>
      </c>
    </row>
    <row r="35" spans="6:9" ht="12.75">
      <c r="F35" s="5">
        <v>18</v>
      </c>
      <c r="G35" s="9">
        <v>18</v>
      </c>
      <c r="H35" s="62">
        <f t="shared" si="1"/>
        <v>2189.787527062964</v>
      </c>
      <c r="I35" s="21">
        <f t="shared" si="2"/>
        <v>1263.9968819234884</v>
      </c>
    </row>
    <row r="36" spans="6:9" ht="12.75">
      <c r="F36" s="5">
        <v>19</v>
      </c>
      <c r="G36" s="9">
        <v>19</v>
      </c>
      <c r="H36" s="62">
        <f t="shared" si="1"/>
        <v>2189.787527062964</v>
      </c>
      <c r="I36" s="21">
        <f t="shared" si="2"/>
        <v>1225.991156084858</v>
      </c>
    </row>
    <row r="37" spans="1:9" ht="12.75">
      <c r="A37" s="13"/>
      <c r="F37" s="5">
        <v>20</v>
      </c>
      <c r="G37" s="9">
        <v>20</v>
      </c>
      <c r="H37" s="62">
        <f t="shared" si="1"/>
        <v>2189.787527062964</v>
      </c>
      <c r="I37" s="21">
        <f t="shared" si="2"/>
        <v>1189.128182429542</v>
      </c>
    </row>
    <row r="38" spans="6:9" ht="12.75">
      <c r="F38" s="5">
        <v>21</v>
      </c>
      <c r="G38" s="9">
        <v>21</v>
      </c>
      <c r="H38" s="62">
        <f t="shared" si="1"/>
        <v>2189.787527062964</v>
      </c>
      <c r="I38" s="21">
        <f t="shared" si="2"/>
        <v>1153.3736008045996</v>
      </c>
    </row>
    <row r="39" spans="6:9" ht="12.75">
      <c r="F39" s="5">
        <v>22</v>
      </c>
      <c r="G39" s="9">
        <v>22</v>
      </c>
      <c r="H39" s="62">
        <f t="shared" si="1"/>
        <v>2189.787527062964</v>
      </c>
      <c r="I39" s="21">
        <f t="shared" si="2"/>
        <v>1118.694084194568</v>
      </c>
    </row>
    <row r="40" spans="6:9" ht="12.75">
      <c r="F40" s="5">
        <v>23</v>
      </c>
      <c r="G40" s="9">
        <v>23</v>
      </c>
      <c r="H40" s="62">
        <f t="shared" si="1"/>
        <v>2189.787527062964</v>
      </c>
      <c r="I40" s="21">
        <f t="shared" si="2"/>
        <v>1085.057307657195</v>
      </c>
    </row>
    <row r="41" spans="6:9" ht="12.75">
      <c r="F41" s="5">
        <v>24</v>
      </c>
      <c r="G41" s="9">
        <v>24</v>
      </c>
      <c r="H41" s="62">
        <f t="shared" si="1"/>
        <v>2189.787527062964</v>
      </c>
      <c r="I41" s="21">
        <f t="shared" si="2"/>
        <v>1052.4319181932058</v>
      </c>
    </row>
    <row r="42" spans="6:9" ht="12.75">
      <c r="F42" s="5">
        <v>25</v>
      </c>
      <c r="G42" s="9">
        <v>25</v>
      </c>
      <c r="H42" s="62">
        <f t="shared" si="1"/>
        <v>2189.787527062964</v>
      </c>
      <c r="I42" s="21">
        <f t="shared" si="2"/>
        <v>1020.787505522023</v>
      </c>
    </row>
    <row r="43" spans="6:9" ht="12.75">
      <c r="F43" s="5">
        <v>26</v>
      </c>
      <c r="G43" s="9">
        <v>26</v>
      </c>
      <c r="H43" s="62">
        <f t="shared" si="1"/>
        <v>2189.787527062964</v>
      </c>
      <c r="I43" s="21">
        <f t="shared" si="2"/>
        <v>990.094573736201</v>
      </c>
    </row>
    <row r="44" spans="6:9" ht="12.75">
      <c r="F44" s="5">
        <v>27</v>
      </c>
      <c r="G44" s="9">
        <v>27</v>
      </c>
      <c r="H44" s="62">
        <f t="shared" si="1"/>
        <v>2189.787527062964</v>
      </c>
      <c r="I44" s="21">
        <f t="shared" si="2"/>
        <v>960.3245138081483</v>
      </c>
    </row>
    <row r="45" spans="6:9" ht="12.75">
      <c r="F45" s="5">
        <v>28</v>
      </c>
      <c r="G45" s="9">
        <v>28</v>
      </c>
      <c r="H45" s="62">
        <f t="shared" si="1"/>
        <v>2189.787527062964</v>
      </c>
      <c r="I45" s="21">
        <f t="shared" si="2"/>
        <v>931.4495769235192</v>
      </c>
    </row>
    <row r="46" spans="6:9" ht="12.75">
      <c r="F46" s="5">
        <v>29</v>
      </c>
      <c r="G46" s="9">
        <v>29</v>
      </c>
      <c r="H46" s="62">
        <f t="shared" si="1"/>
        <v>2189.787527062964</v>
      </c>
      <c r="I46" s="21">
        <f t="shared" si="2"/>
        <v>903.4428486164106</v>
      </c>
    </row>
    <row r="47" spans="6:9" ht="12.75">
      <c r="F47" s="5">
        <v>30</v>
      </c>
      <c r="G47" s="9">
        <v>30</v>
      </c>
      <c r="H47" s="62">
        <f t="shared" si="1"/>
        <v>2189.787527062964</v>
      </c>
      <c r="I47" s="21">
        <f t="shared" si="2"/>
        <v>876.2782236822607</v>
      </c>
    </row>
    <row r="48" spans="6:9" ht="12.75">
      <c r="F48" s="5">
        <v>31</v>
      </c>
      <c r="G48" s="9">
        <v>31</v>
      </c>
      <c r="H48" s="62">
        <f t="shared" si="1"/>
        <v>2189.787527062964</v>
      </c>
      <c r="I48" s="21">
        <f t="shared" si="2"/>
        <v>849.9303818450636</v>
      </c>
    </row>
    <row r="49" spans="6:9" ht="12.75">
      <c r="F49" s="5">
        <v>32</v>
      </c>
      <c r="G49" s="9">
        <v>32</v>
      </c>
      <c r="H49" s="62">
        <f t="shared" si="1"/>
        <v>2189.787527062964</v>
      </c>
      <c r="I49" s="21">
        <f t="shared" si="2"/>
        <v>824.3747641562207</v>
      </c>
    </row>
    <row r="50" spans="6:9" ht="12.75">
      <c r="F50" s="5">
        <v>33</v>
      </c>
      <c r="G50" s="9">
        <v>33</v>
      </c>
      <c r="H50" s="62">
        <f t="shared" si="1"/>
        <v>2189.787527062964</v>
      </c>
      <c r="I50" s="21">
        <f t="shared" si="2"/>
        <v>799.5875501030271</v>
      </c>
    </row>
    <row r="51" spans="6:9" ht="12.75">
      <c r="F51" s="5">
        <v>34</v>
      </c>
      <c r="G51" s="9">
        <v>34</v>
      </c>
      <c r="H51" s="62">
        <f t="shared" si="1"/>
        <v>2189.787527062964</v>
      </c>
      <c r="I51" s="21">
        <f t="shared" si="2"/>
        <v>775.5456354054579</v>
      </c>
    </row>
    <row r="52" spans="6:9" ht="12.75">
      <c r="F52" s="5">
        <v>35</v>
      </c>
      <c r="G52" s="9">
        <v>35</v>
      </c>
      <c r="H52" s="62">
        <f t="shared" si="1"/>
        <v>2189.787527062964</v>
      </c>
      <c r="I52" s="21">
        <f t="shared" si="2"/>
        <v>752.2266104805606</v>
      </c>
    </row>
    <row r="53" spans="6:9" ht="12.75">
      <c r="F53" s="5">
        <v>36</v>
      </c>
      <c r="G53" s="9">
        <v>36</v>
      </c>
      <c r="H53" s="62">
        <f t="shared" si="1"/>
        <v>2189.787527062964</v>
      </c>
      <c r="I53" s="21">
        <f t="shared" si="2"/>
        <v>729.608739554375</v>
      </c>
    </row>
    <row r="54" spans="6:9" ht="12.75">
      <c r="F54" s="5">
        <v>37</v>
      </c>
      <c r="G54" s="9">
        <v>37</v>
      </c>
      <c r="H54" s="62">
        <f t="shared" si="1"/>
        <v>2189.787527062964</v>
      </c>
      <c r="I54" s="21">
        <f t="shared" si="2"/>
        <v>707.6709404019156</v>
      </c>
    </row>
    <row r="55" spans="6:9" ht="12.75">
      <c r="F55" s="5">
        <v>38</v>
      </c>
      <c r="G55" s="9">
        <v>38</v>
      </c>
      <c r="H55" s="9">
        <f>$J$22</f>
        <v>0</v>
      </c>
      <c r="I55" s="21">
        <f>H55/(1+$J$19)^G55</f>
        <v>0</v>
      </c>
    </row>
    <row r="56" spans="6:9" ht="12.75">
      <c r="F56" s="5">
        <v>39</v>
      </c>
      <c r="G56" s="9"/>
      <c r="H56" s="9"/>
      <c r="I56" s="25"/>
    </row>
    <row r="57" spans="6:9" ht="12.75">
      <c r="F57" s="5">
        <v>40</v>
      </c>
      <c r="G57" s="9"/>
      <c r="H57" s="9"/>
      <c r="I57" s="25"/>
    </row>
    <row r="58" spans="6:9" ht="12.75">
      <c r="F58" s="5">
        <v>41</v>
      </c>
      <c r="G58" s="9"/>
      <c r="H58" s="9"/>
      <c r="I58" s="25"/>
    </row>
    <row r="59" spans="6:9" ht="12.75">
      <c r="F59" s="5">
        <v>42</v>
      </c>
      <c r="G59" s="9"/>
      <c r="H59" s="9"/>
      <c r="I59" s="25"/>
    </row>
    <row r="60" spans="6:9" ht="12.75">
      <c r="F60" s="5">
        <v>43</v>
      </c>
      <c r="G60" s="9"/>
      <c r="H60" s="9"/>
      <c r="I60" s="25"/>
    </row>
    <row r="61" spans="6:9" ht="12.75">
      <c r="F61" s="5">
        <v>44</v>
      </c>
      <c r="G61" s="9"/>
      <c r="H61" s="9"/>
      <c r="I61" s="25"/>
    </row>
    <row r="62" spans="6:9" ht="12.75">
      <c r="F62" s="5">
        <v>45</v>
      </c>
      <c r="G62" s="9"/>
      <c r="H62" s="9"/>
      <c r="I62" s="25"/>
    </row>
    <row r="63" spans="6:9" ht="12.75">
      <c r="F63" s="5">
        <v>46</v>
      </c>
      <c r="G63" s="9"/>
      <c r="H63" s="9"/>
      <c r="I63" s="25"/>
    </row>
    <row r="64" spans="6:9" ht="12.75">
      <c r="F64" s="5">
        <v>47</v>
      </c>
      <c r="G64" s="9"/>
      <c r="H64" s="9"/>
      <c r="I64" s="25"/>
    </row>
    <row r="65" spans="6:9" ht="12.75">
      <c r="F65" s="5">
        <v>48</v>
      </c>
      <c r="G65" s="9"/>
      <c r="H65" s="9"/>
      <c r="I65" s="25"/>
    </row>
    <row r="66" spans="6:9" ht="12.75">
      <c r="F66" s="5">
        <v>49</v>
      </c>
      <c r="G66" s="9"/>
      <c r="H66" s="9"/>
      <c r="I66" s="25"/>
    </row>
    <row r="67" spans="6:9" ht="12.75">
      <c r="F67" s="5">
        <v>50</v>
      </c>
      <c r="G67" s="9"/>
      <c r="H67" s="9"/>
      <c r="I67" s="25"/>
    </row>
    <row r="68" spans="6:9" ht="12.75">
      <c r="F68" s="5">
        <v>51</v>
      </c>
      <c r="G68" s="9"/>
      <c r="H68" s="9"/>
      <c r="I68" s="25"/>
    </row>
    <row r="69" spans="6:9" ht="12.75">
      <c r="F69" s="5">
        <v>52</v>
      </c>
      <c r="G69" s="9"/>
      <c r="H69" s="9"/>
      <c r="I69" s="25"/>
    </row>
    <row r="70" spans="6:9" ht="12.75">
      <c r="F70" s="5">
        <v>53</v>
      </c>
      <c r="G70" s="9"/>
      <c r="H70" s="9"/>
      <c r="I70" s="25"/>
    </row>
    <row r="71" spans="6:9" ht="12.75">
      <c r="F71" s="5">
        <v>54</v>
      </c>
      <c r="G71" s="9"/>
      <c r="H71" s="9"/>
      <c r="I71" s="25"/>
    </row>
    <row r="72" spans="6:9" ht="12.75">
      <c r="F72" s="5">
        <v>55</v>
      </c>
      <c r="G72" s="9"/>
      <c r="H72" s="9"/>
      <c r="I72" s="25"/>
    </row>
    <row r="73" spans="6:9" ht="12.75">
      <c r="F73" s="5">
        <v>56</v>
      </c>
      <c r="G73" s="9"/>
      <c r="H73" s="9"/>
      <c r="I73" s="25"/>
    </row>
    <row r="74" spans="6:9" ht="12.75">
      <c r="F74" s="5">
        <v>57</v>
      </c>
      <c r="G74" s="9"/>
      <c r="H74" s="9"/>
      <c r="I74" s="25"/>
    </row>
    <row r="75" spans="6:9" ht="12.75">
      <c r="F75" s="5">
        <v>58</v>
      </c>
      <c r="G75" s="9"/>
      <c r="H75" s="9"/>
      <c r="I75" s="25"/>
    </row>
    <row r="76" spans="6:9" ht="12.75">
      <c r="F76" s="5">
        <v>59</v>
      </c>
      <c r="G76" s="9"/>
      <c r="H76" s="9"/>
      <c r="I76" s="25"/>
    </row>
    <row r="77" spans="6:9" ht="12.75">
      <c r="F77" s="5">
        <v>60</v>
      </c>
      <c r="G77" s="9"/>
      <c r="H77" s="9"/>
      <c r="I77" s="25"/>
    </row>
    <row r="78" spans="6:9" ht="12.75">
      <c r="F78" s="5">
        <v>61</v>
      </c>
      <c r="G78" s="9"/>
      <c r="H78" s="9"/>
      <c r="I78" s="25"/>
    </row>
    <row r="79" spans="6:9" ht="12.75">
      <c r="F79" s="5">
        <v>62</v>
      </c>
      <c r="G79" s="9"/>
      <c r="H79" s="9"/>
      <c r="I79" s="25"/>
    </row>
    <row r="80" spans="6:9" ht="12.75">
      <c r="F80" s="5">
        <v>63</v>
      </c>
      <c r="G80" s="9"/>
      <c r="H80" s="9"/>
      <c r="I80" s="25"/>
    </row>
    <row r="81" spans="6:9" ht="12.75">
      <c r="F81" s="5">
        <v>64</v>
      </c>
      <c r="G81" s="9"/>
      <c r="H81" s="9"/>
      <c r="I81" s="25"/>
    </row>
    <row r="82" spans="6:9" ht="12.75">
      <c r="F82" s="5">
        <v>65</v>
      </c>
      <c r="G82" s="9"/>
      <c r="H82" s="9"/>
      <c r="I82" s="25"/>
    </row>
    <row r="83" spans="6:9" ht="12.75">
      <c r="F83" s="5">
        <v>66</v>
      </c>
      <c r="G83" s="9"/>
      <c r="H83" s="9"/>
      <c r="I83" s="25"/>
    </row>
    <row r="84" spans="2:9" ht="12.75">
      <c r="B84" s="13"/>
      <c r="C84" s="9" t="s">
        <v>7</v>
      </c>
      <c r="D84" s="13"/>
      <c r="F84" s="30">
        <v>67</v>
      </c>
      <c r="G84" s="13"/>
      <c r="H84" s="13"/>
      <c r="I84" s="56"/>
    </row>
    <row r="85" spans="2:9" ht="12.75">
      <c r="B85" s="13"/>
      <c r="C85" s="9" t="s">
        <v>7</v>
      </c>
      <c r="D85" s="13"/>
      <c r="F85" s="57">
        <v>68</v>
      </c>
      <c r="G85" s="48"/>
      <c r="H85" s="48"/>
      <c r="I85" s="58"/>
    </row>
    <row r="86" spans="2:4" ht="12.75">
      <c r="B86" s="13"/>
      <c r="C86" s="9" t="s">
        <v>7</v>
      </c>
      <c r="D86" s="13"/>
    </row>
    <row r="87" spans="2:4" ht="12.75">
      <c r="B87" s="13"/>
      <c r="C87" s="9" t="s">
        <v>7</v>
      </c>
      <c r="D87" s="13"/>
    </row>
  </sheetData>
  <printOptions/>
  <pageMargins left="0.75" right="0.75" top="1" bottom="1" header="0" footer="0"/>
  <pageSetup horizontalDpi="300" verticalDpi="3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WINDOWS XP</cp:lastModifiedBy>
  <cp:lastPrinted>2004-06-10T02:10:57Z</cp:lastPrinted>
  <dcterms:created xsi:type="dcterms:W3CDTF">2003-11-01T00:21:37Z</dcterms:created>
  <dcterms:modified xsi:type="dcterms:W3CDTF">2005-10-26T02:10:32Z</dcterms:modified>
  <cp:category/>
  <cp:version/>
  <cp:contentType/>
  <cp:contentStatus/>
</cp:coreProperties>
</file>