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6"/>
  </bookViews>
  <sheets>
    <sheet name="pre 5" sheetId="1" r:id="rId1"/>
    <sheet name="pre 4" sheetId="2" r:id="rId2"/>
    <sheet name="pre 1" sheetId="3" r:id="rId3"/>
    <sheet name="pre 7" sheetId="4" r:id="rId4"/>
    <sheet name="pre 6" sheetId="5" r:id="rId5"/>
    <sheet name="pre 2" sheetId="6" r:id="rId6"/>
    <sheet name="pre 3" sheetId="7" r:id="rId7"/>
  </sheets>
  <definedNames/>
  <calcPr fullCalcOnLoad="1"/>
</workbook>
</file>

<file path=xl/sharedStrings.xml><?xml version="1.0" encoding="utf-8"?>
<sst xmlns="http://schemas.openxmlformats.org/spreadsheetml/2006/main" count="165" uniqueCount="62">
  <si>
    <t>n</t>
  </si>
  <si>
    <t>periodos de</t>
  </si>
  <si>
    <t>rentas</t>
  </si>
  <si>
    <t>valor presente</t>
  </si>
  <si>
    <t>carga de datos</t>
  </si>
  <si>
    <t>actualización</t>
  </si>
  <si>
    <t>tasa de</t>
  </si>
  <si>
    <t>interés</t>
  </si>
  <si>
    <t>suma   =</t>
  </si>
  <si>
    <t>fórmula excel</t>
  </si>
  <si>
    <t xml:space="preserve">   P</t>
  </si>
  <si>
    <t xml:space="preserve"> </t>
  </si>
  <si>
    <t>pregunta 1</t>
  </si>
  <si>
    <t>pregunta 2</t>
  </si>
  <si>
    <t>valor actual</t>
  </si>
  <si>
    <t>tasa de interés</t>
  </si>
  <si>
    <t>fac.actualiz. del</t>
  </si>
  <si>
    <t>per. "3" al "0"</t>
  </si>
  <si>
    <t>v. pte. R1-R12</t>
  </si>
  <si>
    <t>periodo "0"</t>
  </si>
  <si>
    <t>ecuación de valor  literal (excel)</t>
  </si>
  <si>
    <t xml:space="preserve">fórmula </t>
  </si>
  <si>
    <t xml:space="preserve">compuesta </t>
  </si>
  <si>
    <t>de excel</t>
  </si>
  <si>
    <t>EJERCICIO 3</t>
  </si>
  <si>
    <t xml:space="preserve"> k = 3</t>
  </si>
  <si>
    <t>P=VA($G$13,8,400)*(VA($G$13,3,,1))</t>
  </si>
  <si>
    <t>gradiente</t>
  </si>
  <si>
    <t>renta base</t>
  </si>
  <si>
    <t>adelanto</t>
  </si>
  <si>
    <t>valor futuro</t>
  </si>
  <si>
    <t>capitalización</t>
  </si>
  <si>
    <t>fórmula =</t>
  </si>
  <si>
    <t>pregunta 6</t>
  </si>
  <si>
    <t>función de excel</t>
  </si>
  <si>
    <t>pago(2%;8;10000;;1)</t>
  </si>
  <si>
    <t>pregunta 7</t>
  </si>
  <si>
    <t>ingresos</t>
  </si>
  <si>
    <t>esperados</t>
  </si>
  <si>
    <t xml:space="preserve">costos </t>
  </si>
  <si>
    <t>inversión</t>
  </si>
  <si>
    <t>inversión y</t>
  </si>
  <si>
    <t>rentabilidades</t>
  </si>
  <si>
    <t xml:space="preserve"> para los diferentes escenarios y con diferentes tasas de descuento</t>
  </si>
  <si>
    <t>tasas de</t>
  </si>
  <si>
    <t>Escenario</t>
  </si>
  <si>
    <t>optimista</t>
  </si>
  <si>
    <t>medio</t>
  </si>
  <si>
    <t>pesimista</t>
  </si>
  <si>
    <t>descuento %</t>
  </si>
  <si>
    <t>VPN negativos</t>
  </si>
  <si>
    <t>leyenda</t>
  </si>
  <si>
    <t>Cuadro de Cálculos de Valores Presentes Netos (S/.)</t>
  </si>
  <si>
    <t>préstamo</t>
  </si>
  <si>
    <t>EJERCICIO 5</t>
  </si>
  <si>
    <t>Tabla de cálculos</t>
  </si>
  <si>
    <t>pagos</t>
  </si>
  <si>
    <t>pago</t>
  </si>
  <si>
    <t>Pregunta 4</t>
  </si>
  <si>
    <t>Tabla de comprobación del resultado</t>
  </si>
  <si>
    <t>VPN entre S/.12,183 y S/.99,999</t>
  </si>
  <si>
    <t>VPN entre S/.100,000 y S/. 126,000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</si>
</sst>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S/.-280A]\ #,##0.00_ ;[Red]\-[$S/.-280A]\ #,##0.00\ "/>
    <numFmt numFmtId="165" formatCode="&quot;$&quot;#,##0.0000;[Red]\-&quot;$&quot;#,##0.0000"/>
    <numFmt numFmtId="166" formatCode="[$S/.-280A]\ #,##0.0000_ ;[Red]\-[$S/.-280A]\ #,##0.0000\ "/>
    <numFmt numFmtId="167" formatCode="[$S/.-280A]\ #,##0.00"/>
    <numFmt numFmtId="168" formatCode="&quot;$&quot;#,##0.000;[Red]\-&quot;$&quot;#,##0.000"/>
    <numFmt numFmtId="169" formatCode="&quot;S/.&quot;\ #,##0.00"/>
    <numFmt numFmtId="170" formatCode="#,##0.00_ ;[Red]\-#,##0.00\ "/>
    <numFmt numFmtId="171" formatCode="0.0%"/>
    <numFmt numFmtId="172" formatCode="0.0"/>
    <numFmt numFmtId="173" formatCode="0.00000"/>
    <numFmt numFmtId="174" formatCode="0.0000"/>
    <numFmt numFmtId="175" formatCode="0.000"/>
  </numFmts>
  <fonts count="12">
    <font>
      <sz val="10"/>
      <name val="Arial"/>
      <family val="0"/>
    </font>
    <font>
      <u val="single"/>
      <sz val="10"/>
      <name val="Arial"/>
      <family val="2"/>
    </font>
    <font>
      <sz val="8"/>
      <name val="Arial"/>
      <family val="2"/>
    </font>
    <font>
      <sz val="22"/>
      <name val="Arial"/>
      <family val="2"/>
    </font>
    <font>
      <sz val="24"/>
      <name val="Arial"/>
      <family val="2"/>
    </font>
    <font>
      <b/>
      <sz val="8.75"/>
      <name val="Arial"/>
      <family val="2"/>
    </font>
    <font>
      <sz val="8.75"/>
      <name val="Arial"/>
      <family val="2"/>
    </font>
    <font>
      <b/>
      <sz val="8"/>
      <name val="Arial"/>
      <family val="2"/>
    </font>
    <font>
      <sz val="20.5"/>
      <name val="Arial"/>
      <family val="0"/>
    </font>
    <font>
      <sz val="12"/>
      <name val="Arial"/>
      <family val="0"/>
    </font>
    <font>
      <sz val="20"/>
      <name val="Arial"/>
      <family val="2"/>
    </font>
    <font>
      <sz val="26"/>
      <name val="Arial"/>
      <family val="2"/>
    </font>
  </fonts>
  <fills count="8">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10"/>
        <bgColor indexed="64"/>
      </patternFill>
    </fill>
  </fills>
  <borders count="15">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0" borderId="8" xfId="0" applyBorder="1" applyAlignment="1">
      <alignment horizontal="center"/>
    </xf>
    <xf numFmtId="0" fontId="0" fillId="0" borderId="9" xfId="0" applyBorder="1" applyAlignment="1">
      <alignment horizontal="center"/>
    </xf>
    <xf numFmtId="0" fontId="0" fillId="2" borderId="9" xfId="0" applyFill="1" applyBorder="1" applyAlignment="1">
      <alignment horizontal="center"/>
    </xf>
    <xf numFmtId="10" fontId="0" fillId="2" borderId="6" xfId="19" applyNumberForma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0" fillId="2" borderId="4" xfId="0" applyNumberFormat="1" applyFill="1" applyBorder="1" applyAlignment="1">
      <alignment horizontal="center"/>
    </xf>
    <xf numFmtId="0" fontId="0" fillId="2" borderId="10" xfId="0" applyFill="1" applyBorder="1" applyAlignment="1">
      <alignment/>
    </xf>
    <xf numFmtId="0" fontId="0" fillId="0" borderId="0" xfId="0" applyBorder="1" applyAlignment="1">
      <alignment horizontal="center"/>
    </xf>
    <xf numFmtId="2" fontId="0" fillId="0" borderId="0" xfId="0" applyNumberFormat="1" applyBorder="1" applyAlignment="1">
      <alignment horizontal="center"/>
    </xf>
    <xf numFmtId="0" fontId="0" fillId="0" borderId="2" xfId="0" applyBorder="1" applyAlignment="1">
      <alignment horizontal="center"/>
    </xf>
    <xf numFmtId="2" fontId="0" fillId="0" borderId="9" xfId="0" applyNumberFormat="1" applyBorder="1" applyAlignment="1">
      <alignment horizontal="center"/>
    </xf>
    <xf numFmtId="2" fontId="0" fillId="0" borderId="6" xfId="0" applyNumberFormat="1" applyBorder="1" applyAlignment="1">
      <alignment horizontal="center"/>
    </xf>
    <xf numFmtId="164" fontId="0" fillId="2" borderId="11" xfId="0" applyNumberFormat="1" applyFill="1" applyBorder="1" applyAlignment="1">
      <alignment/>
    </xf>
    <xf numFmtId="0" fontId="0" fillId="0" borderId="6" xfId="0" applyBorder="1" applyAlignment="1">
      <alignment/>
    </xf>
    <xf numFmtId="2" fontId="0" fillId="0" borderId="2" xfId="0" applyNumberFormat="1" applyBorder="1" applyAlignment="1">
      <alignment horizontal="center"/>
    </xf>
    <xf numFmtId="0" fontId="1" fillId="0" borderId="0" xfId="0" applyFont="1" applyAlignment="1">
      <alignment/>
    </xf>
    <xf numFmtId="0" fontId="0" fillId="2" borderId="4" xfId="0" applyFill="1" applyBorder="1" applyAlignment="1">
      <alignment/>
    </xf>
    <xf numFmtId="0" fontId="0" fillId="2" borderId="2" xfId="0" applyFill="1" applyBorder="1" applyAlignment="1">
      <alignment/>
    </xf>
    <xf numFmtId="9" fontId="0" fillId="2" borderId="6" xfId="19" applyFill="1" applyBorder="1" applyAlignment="1">
      <alignment horizontal="center"/>
    </xf>
    <xf numFmtId="0" fontId="0" fillId="2" borderId="4" xfId="0" applyFill="1" applyBorder="1" applyAlignment="1">
      <alignment horizontal="center"/>
    </xf>
    <xf numFmtId="0" fontId="0" fillId="0" borderId="9" xfId="0" applyFill="1" applyBorder="1" applyAlignment="1">
      <alignment horizontal="center"/>
    </xf>
    <xf numFmtId="0" fontId="0" fillId="0" borderId="4" xfId="0" applyBorder="1" applyAlignment="1">
      <alignment/>
    </xf>
    <xf numFmtId="2" fontId="0" fillId="2" borderId="2" xfId="0" applyNumberFormat="1" applyFill="1" applyBorder="1" applyAlignment="1">
      <alignment horizontal="center"/>
    </xf>
    <xf numFmtId="2" fontId="0" fillId="2" borderId="3" xfId="0" applyNumberFormat="1" applyFill="1" applyBorder="1" applyAlignment="1">
      <alignment/>
    </xf>
    <xf numFmtId="0" fontId="0" fillId="0" borderId="0" xfId="0"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2" borderId="3" xfId="0" applyFill="1" applyBorder="1" applyAlignment="1">
      <alignment/>
    </xf>
    <xf numFmtId="0" fontId="0" fillId="2" borderId="1" xfId="0" applyFill="1" applyBorder="1" applyAlignment="1">
      <alignment/>
    </xf>
    <xf numFmtId="0" fontId="0" fillId="2" borderId="12" xfId="0" applyFill="1" applyBorder="1" applyAlignment="1">
      <alignment/>
    </xf>
    <xf numFmtId="0" fontId="0" fillId="0" borderId="0" xfId="0" applyFill="1" applyBorder="1" applyAlignment="1">
      <alignment horizontal="center"/>
    </xf>
    <xf numFmtId="165" fontId="0" fillId="2" borderId="5" xfId="0" applyNumberFormat="1" applyFill="1" applyBorder="1" applyAlignment="1">
      <alignment/>
    </xf>
    <xf numFmtId="0" fontId="0" fillId="2" borderId="13" xfId="0" applyFill="1" applyBorder="1" applyAlignment="1">
      <alignment/>
    </xf>
    <xf numFmtId="0" fontId="0" fillId="2" borderId="9" xfId="0" applyFill="1" applyBorder="1" applyAlignment="1">
      <alignment/>
    </xf>
    <xf numFmtId="0" fontId="0" fillId="0" borderId="9" xfId="0" applyBorder="1" applyAlignment="1">
      <alignment/>
    </xf>
    <xf numFmtId="0" fontId="0" fillId="2" borderId="0" xfId="0" applyFill="1" applyBorder="1" applyAlignment="1">
      <alignment/>
    </xf>
    <xf numFmtId="166" fontId="0" fillId="0" borderId="2" xfId="0" applyNumberFormat="1" applyBorder="1" applyAlignment="1">
      <alignment/>
    </xf>
    <xf numFmtId="167" fontId="0" fillId="2" borderId="3" xfId="0" applyNumberFormat="1" applyFill="1" applyBorder="1" applyAlignment="1">
      <alignment/>
    </xf>
    <xf numFmtId="0" fontId="0" fillId="3" borderId="4" xfId="0" applyFill="1" applyBorder="1" applyAlignment="1">
      <alignment/>
    </xf>
    <xf numFmtId="169" fontId="0" fillId="2" borderId="11" xfId="0" applyNumberFormat="1" applyFill="1" applyBorder="1" applyAlignment="1">
      <alignment/>
    </xf>
    <xf numFmtId="170" fontId="0" fillId="0" borderId="0" xfId="0" applyNumberFormat="1" applyAlignment="1">
      <alignment/>
    </xf>
    <xf numFmtId="171" fontId="0" fillId="2" borderId="6" xfId="19" applyNumberFormat="1" applyFill="1" applyBorder="1" applyAlignment="1">
      <alignment horizontal="center"/>
    </xf>
    <xf numFmtId="4" fontId="0" fillId="2" borderId="4" xfId="0" applyNumberFormat="1" applyFill="1" applyBorder="1" applyAlignment="1">
      <alignment horizontal="center"/>
    </xf>
    <xf numFmtId="170" fontId="0" fillId="0" borderId="2" xfId="0" applyNumberFormat="1" applyBorder="1" applyAlignment="1">
      <alignment horizontal="center"/>
    </xf>
    <xf numFmtId="0" fontId="0" fillId="0" borderId="1" xfId="0"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0" fontId="0" fillId="0" borderId="7" xfId="0" applyBorder="1" applyAlignment="1">
      <alignment/>
    </xf>
    <xf numFmtId="170" fontId="0" fillId="0" borderId="9" xfId="0" applyNumberFormat="1" applyBorder="1" applyAlignment="1">
      <alignment horizontal="center"/>
    </xf>
    <xf numFmtId="0" fontId="0" fillId="2" borderId="5" xfId="0" applyFill="1" applyBorder="1" applyAlignment="1">
      <alignment/>
    </xf>
    <xf numFmtId="164" fontId="0" fillId="0" borderId="0" xfId="0" applyNumberFormat="1" applyFill="1" applyBorder="1" applyAlignment="1">
      <alignment/>
    </xf>
    <xf numFmtId="0" fontId="0" fillId="0" borderId="0" xfId="0" applyFill="1" applyAlignment="1">
      <alignment/>
    </xf>
    <xf numFmtId="0" fontId="0" fillId="0" borderId="0" xfId="0" applyFont="1" applyAlignment="1">
      <alignment/>
    </xf>
    <xf numFmtId="0" fontId="0" fillId="0" borderId="12" xfId="0" applyFont="1" applyBorder="1" applyAlignment="1">
      <alignment/>
    </xf>
    <xf numFmtId="0" fontId="0" fillId="0" borderId="3" xfId="0" applyFont="1" applyBorder="1" applyAlignment="1">
      <alignment/>
    </xf>
    <xf numFmtId="0" fontId="0" fillId="0" borderId="2" xfId="0" applyFont="1" applyBorder="1" applyAlignment="1">
      <alignment/>
    </xf>
    <xf numFmtId="0" fontId="0" fillId="2" borderId="1" xfId="0" applyFont="1" applyFill="1" applyBorder="1" applyAlignment="1">
      <alignment horizontal="center"/>
    </xf>
    <xf numFmtId="0" fontId="0" fillId="2" borderId="8" xfId="0" applyFont="1" applyFill="1" applyBorder="1" applyAlignment="1">
      <alignment horizontal="center"/>
    </xf>
    <xf numFmtId="0" fontId="0" fillId="0" borderId="2" xfId="0" applyFont="1" applyBorder="1" applyAlignment="1">
      <alignment horizontal="center"/>
    </xf>
    <xf numFmtId="0" fontId="0" fillId="0" borderId="9" xfId="0" applyFont="1" applyBorder="1" applyAlignment="1">
      <alignment horizontal="center"/>
    </xf>
    <xf numFmtId="0" fontId="0" fillId="0" borderId="6" xfId="0" applyFont="1" applyFill="1" applyBorder="1" applyAlignment="1">
      <alignment horizontal="center"/>
    </xf>
    <xf numFmtId="0" fontId="0" fillId="4" borderId="9" xfId="0" applyFont="1" applyFill="1" applyBorder="1" applyAlignment="1">
      <alignment/>
    </xf>
    <xf numFmtId="0" fontId="0" fillId="5" borderId="14" xfId="0" applyFont="1" applyFill="1" applyBorder="1" applyAlignment="1">
      <alignment/>
    </xf>
    <xf numFmtId="0" fontId="0" fillId="6" borderId="9" xfId="0" applyFont="1" applyFill="1" applyBorder="1" applyAlignment="1">
      <alignment/>
    </xf>
    <xf numFmtId="0" fontId="0" fillId="6" borderId="6" xfId="0" applyFont="1" applyFill="1" applyBorder="1" applyAlignment="1">
      <alignment/>
    </xf>
    <xf numFmtId="0" fontId="0" fillId="6" borderId="0" xfId="0" applyFont="1" applyFill="1" applyBorder="1" applyAlignment="1">
      <alignment/>
    </xf>
    <xf numFmtId="0" fontId="0" fillId="6" borderId="13" xfId="0" applyFont="1" applyFill="1" applyBorder="1" applyAlignment="1">
      <alignment/>
    </xf>
    <xf numFmtId="0" fontId="0" fillId="6" borderId="1" xfId="0" applyFill="1" applyBorder="1" applyAlignment="1">
      <alignment/>
    </xf>
    <xf numFmtId="0" fontId="0" fillId="0" borderId="12" xfId="0" applyBorder="1" applyAlignment="1">
      <alignment/>
    </xf>
    <xf numFmtId="0" fontId="0" fillId="0" borderId="3" xfId="0" applyBorder="1" applyAlignment="1">
      <alignment/>
    </xf>
    <xf numFmtId="0" fontId="0" fillId="0" borderId="14" xfId="0" applyBorder="1" applyAlignment="1">
      <alignment/>
    </xf>
    <xf numFmtId="0" fontId="0" fillId="0" borderId="13" xfId="0" applyBorder="1" applyAlignment="1">
      <alignment/>
    </xf>
    <xf numFmtId="0" fontId="3" fillId="0" borderId="0" xfId="0" applyFont="1" applyAlignment="1">
      <alignment/>
    </xf>
    <xf numFmtId="0" fontId="0" fillId="7" borderId="14" xfId="0" applyFont="1" applyFill="1" applyBorder="1" applyAlignment="1">
      <alignment/>
    </xf>
    <xf numFmtId="0" fontId="0" fillId="7" borderId="7" xfId="0" applyFont="1" applyFill="1" applyBorder="1" applyAlignment="1">
      <alignment/>
    </xf>
    <xf numFmtId="0" fontId="0" fillId="7" borderId="8" xfId="0" applyFill="1" applyBorder="1" applyAlignment="1">
      <alignment/>
    </xf>
    <xf numFmtId="0" fontId="0" fillId="5" borderId="5" xfId="0" applyFill="1" applyBorder="1" applyAlignment="1">
      <alignment/>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0" fontId="0" fillId="2" borderId="14" xfId="0" applyFont="1" applyFill="1" applyBorder="1" applyAlignment="1">
      <alignment horizontal="center"/>
    </xf>
    <xf numFmtId="0" fontId="0" fillId="2" borderId="4" xfId="0" applyFont="1" applyFill="1" applyBorder="1" applyAlignment="1">
      <alignment horizontal="center"/>
    </xf>
    <xf numFmtId="164" fontId="0" fillId="2" borderId="6" xfId="0" applyNumberFormat="1" applyFill="1" applyBorder="1" applyAlignment="1">
      <alignment horizontal="center"/>
    </xf>
    <xf numFmtId="164" fontId="0" fillId="2" borderId="7" xfId="0" applyNumberFormat="1" applyFill="1" applyBorder="1" applyAlignment="1">
      <alignment/>
    </xf>
    <xf numFmtId="0" fontId="0" fillId="0" borderId="6"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Valores Presente Netos (S/.)</a:t>
            </a:r>
          </a:p>
        </c:rich>
      </c:tx>
      <c:layout>
        <c:manualLayout>
          <c:xMode val="factor"/>
          <c:yMode val="factor"/>
          <c:x val="0.00575"/>
          <c:y val="-0.0215"/>
        </c:manualLayout>
      </c:layout>
      <c:spPr>
        <a:noFill/>
        <a:ln>
          <a:noFill/>
        </a:ln>
      </c:spPr>
    </c:title>
    <c:plotArea>
      <c:layout>
        <c:manualLayout>
          <c:xMode val="edge"/>
          <c:yMode val="edge"/>
          <c:x val="0.0615"/>
          <c:y val="0.0905"/>
          <c:w val="0.9385"/>
          <c:h val="0.7755"/>
        </c:manualLayout>
      </c:layout>
      <c:lineChart>
        <c:grouping val="standard"/>
        <c:varyColors val="0"/>
        <c:ser>
          <c:idx val="0"/>
          <c:order val="0"/>
          <c:tx>
            <c:v>Escenario Optimista</c:v>
          </c:tx>
          <c:extLst>
            <c:ext xmlns:c14="http://schemas.microsoft.com/office/drawing/2007/8/2/chart" uri="{6F2FDCE9-48DA-4B69-8628-5D25D57E5C99}">
              <c14:invertSolidFillFmt>
                <c14:spPr>
                  <a:solidFill>
                    <a:srgbClr val="000000"/>
                  </a:solidFill>
                </c14:spPr>
              </c14:invertSolidFillFmt>
            </c:ext>
          </c:extLst>
          <c:marker>
            <c:symbol val="none"/>
          </c:marker>
          <c:cat>
            <c:numRef>
              <c:f>'pre 7'!$K$11:$K$21</c:f>
              <c:numCache/>
            </c:numRef>
          </c:cat>
          <c:val>
            <c:numRef>
              <c:f>'pre 7'!$L$11:$L$21</c:f>
              <c:numCache/>
            </c:numRef>
          </c:val>
          <c:smooth val="0"/>
        </c:ser>
        <c:ser>
          <c:idx val="1"/>
          <c:order val="1"/>
          <c:tx>
            <c:v>Escenario Medio</c:v>
          </c:tx>
          <c:extLst>
            <c:ext xmlns:c14="http://schemas.microsoft.com/office/drawing/2007/8/2/chart" uri="{6F2FDCE9-48DA-4B69-8628-5D25D57E5C99}">
              <c14:invertSolidFillFmt>
                <c14:spPr>
                  <a:solidFill>
                    <a:srgbClr val="000000"/>
                  </a:solidFill>
                </c14:spPr>
              </c14:invertSolidFillFmt>
            </c:ext>
          </c:extLst>
          <c:marker>
            <c:symbol val="none"/>
          </c:marker>
          <c:cat>
            <c:numRef>
              <c:f>'pre 7'!$K$11:$K$21</c:f>
              <c:numCache/>
            </c:numRef>
          </c:cat>
          <c:val>
            <c:numRef>
              <c:f>'pre 7'!$M$11:$M$21</c:f>
              <c:numCache/>
            </c:numRef>
          </c:val>
          <c:smooth val="0"/>
        </c:ser>
        <c:ser>
          <c:idx val="2"/>
          <c:order val="2"/>
          <c:tx>
            <c:v>Escenario Pesimista</c:v>
          </c:tx>
          <c:extLst>
            <c:ext xmlns:c14="http://schemas.microsoft.com/office/drawing/2007/8/2/chart" uri="{6F2FDCE9-48DA-4B69-8628-5D25D57E5C99}">
              <c14:invertSolidFillFmt>
                <c14:spPr>
                  <a:solidFill>
                    <a:srgbClr val="000000"/>
                  </a:solidFill>
                </c14:spPr>
              </c14:invertSolidFillFmt>
            </c:ext>
          </c:extLst>
          <c:marker>
            <c:symbol val="none"/>
          </c:marker>
          <c:cat>
            <c:numRef>
              <c:f>'pre 7'!$K$11:$K$21</c:f>
              <c:numCache/>
            </c:numRef>
          </c:cat>
          <c:val>
            <c:numRef>
              <c:f>'pre 7'!$N$11:$N$21</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'pre 7'!$K$11:$K$21</c:f>
              <c:numCache/>
            </c:numRef>
          </c:cat>
          <c:val>
            <c:numRef>
              <c:f>'pre 7'!$N$11:$N$21</c:f>
              <c:numCache/>
            </c:numRef>
          </c:val>
          <c:smooth val="0"/>
        </c:ser>
        <c:axId val="61763998"/>
        <c:axId val="19005071"/>
      </c:lineChart>
      <c:catAx>
        <c:axId val="61763998"/>
        <c:scaling>
          <c:orientation val="minMax"/>
        </c:scaling>
        <c:axPos val="b"/>
        <c:title>
          <c:tx>
            <c:rich>
              <a:bodyPr vert="horz" rot="0" anchor="ctr"/>
              <a:lstStyle/>
              <a:p>
                <a:pPr algn="ctr">
                  <a:defRPr/>
                </a:pPr>
                <a:r>
                  <a:rPr lang="en-US" cap="none" sz="875" b="1" i="0" u="none" baseline="0">
                    <a:latin typeface="Arial"/>
                    <a:ea typeface="Arial"/>
                    <a:cs typeface="Arial"/>
                  </a:rPr>
                  <a:t>Tasas de Descuento Anuales</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9005071"/>
        <c:crosses val="autoZero"/>
        <c:auto val="1"/>
        <c:lblOffset val="100"/>
        <c:noMultiLvlLbl val="0"/>
      </c:catAx>
      <c:valAx>
        <c:axId val="19005071"/>
        <c:scaling>
          <c:orientation val="minMax"/>
        </c:scaling>
        <c:axPos val="l"/>
        <c:title>
          <c:tx>
            <c:rich>
              <a:bodyPr vert="horz" rot="-5400000" anchor="ctr"/>
              <a:lstStyle/>
              <a:p>
                <a:pPr algn="ctr">
                  <a:defRPr/>
                </a:pPr>
                <a:r>
                  <a:rPr lang="en-US" cap="none" sz="875" b="1" i="0" u="none" baseline="0">
                    <a:latin typeface="Arial"/>
                    <a:ea typeface="Arial"/>
                    <a:cs typeface="Arial"/>
                  </a:rPr>
                  <a:t>Nuevos Soles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1763998"/>
        <c:crossesAt val="1"/>
        <c:crossBetween val="between"/>
        <c:dispUnits/>
      </c:valAx>
      <c:spPr>
        <a:solidFill>
          <a:srgbClr val="C0C0C0"/>
        </a:solidFill>
        <a:ln w="12700">
          <a:solidFill>
            <a:srgbClr val="808080"/>
          </a:solidFill>
        </a:ln>
      </c:spPr>
    </c:plotArea>
    <c:legend>
      <c:legendPos val="r"/>
      <c:legendEntry>
        <c:idx val="3"/>
        <c:delete val="1"/>
      </c:legendEntry>
      <c:layout>
        <c:manualLayout>
          <c:xMode val="edge"/>
          <c:yMode val="edge"/>
          <c:x val="0"/>
          <c:y val="0.81875"/>
          <c:w val="0.2775"/>
          <c:h val="0.15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5</xdr:col>
      <xdr:colOff>295275</xdr:colOff>
      <xdr:row>9</xdr:row>
      <xdr:rowOff>114300</xdr:rowOff>
    </xdr:to>
    <xdr:sp>
      <xdr:nvSpPr>
        <xdr:cNvPr id="1" name="TextBox 1"/>
        <xdr:cNvSpPr txBox="1">
          <a:spLocks noChangeArrowheads="1"/>
        </xdr:cNvSpPr>
      </xdr:nvSpPr>
      <xdr:spPr>
        <a:xfrm>
          <a:off x="771525" y="247650"/>
          <a:ext cx="3381375" cy="1323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 está interesado en ahorra mensualmente en una institución financiera y retirar los depósitos acumulados conjuntamente con los intereses generados dentro de 8 meses. Los depósitos se incrementarán mensualmente a una tasa de 10% y serán efectuados a fin de cada mes, El primer depósito tendrá un valor de S/.1000.00. La institución financiera pagará por los depósitos una TEM  del 2.5%. Se desea estimar el valor futuro de los depósitos.</a:t>
          </a:r>
        </a:p>
      </xdr:txBody>
    </xdr:sp>
    <xdr:clientData/>
  </xdr:twoCellAnchor>
  <xdr:twoCellAnchor>
    <xdr:from>
      <xdr:col>0</xdr:col>
      <xdr:colOff>704850</xdr:colOff>
      <xdr:row>31</xdr:row>
      <xdr:rowOff>104775</xdr:rowOff>
    </xdr:from>
    <xdr:to>
      <xdr:col>5</xdr:col>
      <xdr:colOff>742950</xdr:colOff>
      <xdr:row>33</xdr:row>
      <xdr:rowOff>0</xdr:rowOff>
    </xdr:to>
    <xdr:sp>
      <xdr:nvSpPr>
        <xdr:cNvPr id="2" name="TextBox 12"/>
        <xdr:cNvSpPr txBox="1">
          <a:spLocks noChangeArrowheads="1"/>
        </xdr:cNvSpPr>
      </xdr:nvSpPr>
      <xdr:spPr>
        <a:xfrm>
          <a:off x="704850" y="5124450"/>
          <a:ext cx="389572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0" i="0" u="sng" baseline="0">
              <a:latin typeface="Arial"/>
              <a:ea typeface="Arial"/>
              <a:cs typeface="Arial"/>
            </a:rPr>
            <a:t>valor futuro de la anualidad con  gradiente geométrico uniforme</a:t>
          </a:r>
        </a:p>
      </xdr:txBody>
    </xdr:sp>
    <xdr:clientData/>
  </xdr:twoCellAnchor>
  <xdr:twoCellAnchor>
    <xdr:from>
      <xdr:col>1</xdr:col>
      <xdr:colOff>742950</xdr:colOff>
      <xdr:row>31</xdr:row>
      <xdr:rowOff>133350</xdr:rowOff>
    </xdr:from>
    <xdr:to>
      <xdr:col>6</xdr:col>
      <xdr:colOff>790575</xdr:colOff>
      <xdr:row>37</xdr:row>
      <xdr:rowOff>95250</xdr:rowOff>
    </xdr:to>
    <xdr:sp>
      <xdr:nvSpPr>
        <xdr:cNvPr id="3" name="Arc 13"/>
        <xdr:cNvSpPr>
          <a:spLocks/>
        </xdr:cNvSpPr>
      </xdr:nvSpPr>
      <xdr:spPr>
        <a:xfrm flipV="1">
          <a:off x="1504950" y="5153025"/>
          <a:ext cx="3905250" cy="933450"/>
        </a:xfrm>
        <a:prstGeom prst="arc">
          <a:avLst>
            <a:gd name="adj1" fmla="val -23792453"/>
            <a:gd name="adj2" fmla="val -4103310"/>
            <a:gd name="adj3" fmla="val 47907"/>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41</xdr:row>
      <xdr:rowOff>9525</xdr:rowOff>
    </xdr:from>
    <xdr:to>
      <xdr:col>7</xdr:col>
      <xdr:colOff>123825</xdr:colOff>
      <xdr:row>41</xdr:row>
      <xdr:rowOff>9525</xdr:rowOff>
    </xdr:to>
    <xdr:sp>
      <xdr:nvSpPr>
        <xdr:cNvPr id="4" name="Line 14"/>
        <xdr:cNvSpPr>
          <a:spLocks/>
        </xdr:cNvSpPr>
      </xdr:nvSpPr>
      <xdr:spPr>
        <a:xfrm>
          <a:off x="904875" y="6648450"/>
          <a:ext cx="478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41</xdr:row>
      <xdr:rowOff>114300</xdr:rowOff>
    </xdr:from>
    <xdr:to>
      <xdr:col>7</xdr:col>
      <xdr:colOff>438150</xdr:colOff>
      <xdr:row>46</xdr:row>
      <xdr:rowOff>0</xdr:rowOff>
    </xdr:to>
    <xdr:sp>
      <xdr:nvSpPr>
        <xdr:cNvPr id="5" name="TextBox 15"/>
        <xdr:cNvSpPr txBox="1">
          <a:spLocks noChangeArrowheads="1"/>
        </xdr:cNvSpPr>
      </xdr:nvSpPr>
      <xdr:spPr>
        <a:xfrm>
          <a:off x="676275" y="6753225"/>
          <a:ext cx="5324475" cy="6953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0               1                     2                3             ............................................8 meses
   </a:t>
          </a:r>
          <a:r>
            <a:rPr lang="en-US" cap="none" sz="800" b="0" i="0" u="none" baseline="0">
              <a:latin typeface="Arial"/>
              <a:ea typeface="Arial"/>
              <a:cs typeface="Arial"/>
            </a:rPr>
            <a:t>valores </a:t>
          </a:r>
          <a:r>
            <a:rPr lang="en-US" cap="none" sz="1000" b="0" i="0" u="none" baseline="0">
              <a:latin typeface="Arial"/>
              <a:ea typeface="Arial"/>
              <a:cs typeface="Arial"/>
            </a:rPr>
            <a:t>  </a:t>
          </a:r>
          <a:r>
            <a:rPr lang="en-US" cap="none" sz="800" b="0" i="0" u="none" baseline="0">
              <a:latin typeface="Arial"/>
              <a:ea typeface="Arial"/>
              <a:cs typeface="Arial"/>
            </a:rPr>
            <a:t>       R                          R.(1.1)                 .....................................................................        </a:t>
          </a:r>
          <a:r>
            <a:rPr lang="en-US" cap="none" sz="1000" b="0" i="0" u="none" baseline="0">
              <a:latin typeface="Arial"/>
              <a:ea typeface="Arial"/>
              <a:cs typeface="Arial"/>
            </a:rPr>
            <a:t> 
</a:t>
          </a:r>
          <a:r>
            <a:rPr lang="en-US" cap="none" sz="800" b="0" i="0" u="none" baseline="0">
              <a:latin typeface="Arial"/>
              <a:ea typeface="Arial"/>
              <a:cs typeface="Arial"/>
            </a:rPr>
            <a:t>de las rentas</a:t>
          </a:r>
        </a:p>
      </xdr:txBody>
    </xdr:sp>
    <xdr:clientData/>
  </xdr:twoCellAnchor>
  <xdr:twoCellAnchor>
    <xdr:from>
      <xdr:col>4</xdr:col>
      <xdr:colOff>38100</xdr:colOff>
      <xdr:row>37</xdr:row>
      <xdr:rowOff>9525</xdr:rowOff>
    </xdr:from>
    <xdr:to>
      <xdr:col>4</xdr:col>
      <xdr:colOff>47625</xdr:colOff>
      <xdr:row>41</xdr:row>
      <xdr:rowOff>0</xdr:rowOff>
    </xdr:to>
    <xdr:sp>
      <xdr:nvSpPr>
        <xdr:cNvPr id="6" name="Line 16"/>
        <xdr:cNvSpPr>
          <a:spLocks/>
        </xdr:cNvSpPr>
      </xdr:nvSpPr>
      <xdr:spPr>
        <a:xfrm flipH="1" flipV="1">
          <a:off x="3086100" y="6000750"/>
          <a:ext cx="9525" cy="6381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36</xdr:row>
      <xdr:rowOff>38100</xdr:rowOff>
    </xdr:from>
    <xdr:to>
      <xdr:col>5</xdr:col>
      <xdr:colOff>180975</xdr:colOff>
      <xdr:row>41</xdr:row>
      <xdr:rowOff>0</xdr:rowOff>
    </xdr:to>
    <xdr:sp>
      <xdr:nvSpPr>
        <xdr:cNvPr id="7" name="Line 17"/>
        <xdr:cNvSpPr>
          <a:spLocks/>
        </xdr:cNvSpPr>
      </xdr:nvSpPr>
      <xdr:spPr>
        <a:xfrm flipH="1" flipV="1">
          <a:off x="4038600" y="5867400"/>
          <a:ext cx="0" cy="7715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35</xdr:row>
      <xdr:rowOff>47625</xdr:rowOff>
    </xdr:from>
    <xdr:to>
      <xdr:col>6</xdr:col>
      <xdr:colOff>104775</xdr:colOff>
      <xdr:row>41</xdr:row>
      <xdr:rowOff>9525</xdr:rowOff>
    </xdr:to>
    <xdr:sp>
      <xdr:nvSpPr>
        <xdr:cNvPr id="8" name="Line 18"/>
        <xdr:cNvSpPr>
          <a:spLocks/>
        </xdr:cNvSpPr>
      </xdr:nvSpPr>
      <xdr:spPr>
        <a:xfrm flipV="1">
          <a:off x="4705350" y="5715000"/>
          <a:ext cx="19050" cy="9334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33</xdr:row>
      <xdr:rowOff>28575</xdr:rowOff>
    </xdr:from>
    <xdr:to>
      <xdr:col>6</xdr:col>
      <xdr:colOff>790575</xdr:colOff>
      <xdr:row>41</xdr:row>
      <xdr:rowOff>9525</xdr:rowOff>
    </xdr:to>
    <xdr:sp>
      <xdr:nvSpPr>
        <xdr:cNvPr id="9" name="Line 19"/>
        <xdr:cNvSpPr>
          <a:spLocks/>
        </xdr:cNvSpPr>
      </xdr:nvSpPr>
      <xdr:spPr>
        <a:xfrm flipV="1">
          <a:off x="5400675" y="5372100"/>
          <a:ext cx="9525" cy="12763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xdr:row>
      <xdr:rowOff>152400</xdr:rowOff>
    </xdr:from>
    <xdr:to>
      <xdr:col>2</xdr:col>
      <xdr:colOff>609600</xdr:colOff>
      <xdr:row>35</xdr:row>
      <xdr:rowOff>38100</xdr:rowOff>
    </xdr:to>
    <xdr:sp>
      <xdr:nvSpPr>
        <xdr:cNvPr id="10" name="TextBox 20"/>
        <xdr:cNvSpPr txBox="1">
          <a:spLocks noChangeArrowheads="1"/>
        </xdr:cNvSpPr>
      </xdr:nvSpPr>
      <xdr:spPr>
        <a:xfrm>
          <a:off x="781050" y="5334000"/>
          <a:ext cx="1352550" cy="3714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flujo de las rentas con los gradientes</a:t>
          </a:r>
        </a:p>
      </xdr:txBody>
    </xdr:sp>
    <xdr:clientData/>
  </xdr:twoCellAnchor>
  <xdr:twoCellAnchor>
    <xdr:from>
      <xdr:col>2</xdr:col>
      <xdr:colOff>19050</xdr:colOff>
      <xdr:row>38</xdr:row>
      <xdr:rowOff>95250</xdr:rowOff>
    </xdr:from>
    <xdr:to>
      <xdr:col>2</xdr:col>
      <xdr:colOff>19050</xdr:colOff>
      <xdr:row>41</xdr:row>
      <xdr:rowOff>0</xdr:rowOff>
    </xdr:to>
    <xdr:sp>
      <xdr:nvSpPr>
        <xdr:cNvPr id="11" name="Line 21"/>
        <xdr:cNvSpPr>
          <a:spLocks/>
        </xdr:cNvSpPr>
      </xdr:nvSpPr>
      <xdr:spPr>
        <a:xfrm flipH="1" flipV="1">
          <a:off x="1543050" y="6248400"/>
          <a:ext cx="0" cy="3905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37</xdr:row>
      <xdr:rowOff>85725</xdr:rowOff>
    </xdr:from>
    <xdr:to>
      <xdr:col>3</xdr:col>
      <xdr:colOff>114300</xdr:colOff>
      <xdr:row>40</xdr:row>
      <xdr:rowOff>152400</xdr:rowOff>
    </xdr:to>
    <xdr:sp>
      <xdr:nvSpPr>
        <xdr:cNvPr id="12" name="Line 23"/>
        <xdr:cNvSpPr>
          <a:spLocks/>
        </xdr:cNvSpPr>
      </xdr:nvSpPr>
      <xdr:spPr>
        <a:xfrm flipV="1">
          <a:off x="2390775" y="6076950"/>
          <a:ext cx="9525" cy="5524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762000</xdr:colOff>
      <xdr:row>41</xdr:row>
      <xdr:rowOff>28575</xdr:rowOff>
    </xdr:from>
    <xdr:to>
      <xdr:col>6</xdr:col>
      <xdr:colOff>762000</xdr:colOff>
      <xdr:row>51</xdr:row>
      <xdr:rowOff>142875</xdr:rowOff>
    </xdr:to>
    <xdr:sp>
      <xdr:nvSpPr>
        <xdr:cNvPr id="13" name="Line 34"/>
        <xdr:cNvSpPr>
          <a:spLocks/>
        </xdr:cNvSpPr>
      </xdr:nvSpPr>
      <xdr:spPr>
        <a:xfrm flipH="1">
          <a:off x="5381625" y="6667500"/>
          <a:ext cx="0" cy="1733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50</xdr:row>
      <xdr:rowOff>76200</xdr:rowOff>
    </xdr:from>
    <xdr:to>
      <xdr:col>6</xdr:col>
      <xdr:colOff>714375</xdr:colOff>
      <xdr:row>52</xdr:row>
      <xdr:rowOff>38100</xdr:rowOff>
    </xdr:to>
    <xdr:sp>
      <xdr:nvSpPr>
        <xdr:cNvPr id="14" name="TextBox 35"/>
        <xdr:cNvSpPr txBox="1">
          <a:spLocks noChangeArrowheads="1"/>
        </xdr:cNvSpPr>
      </xdr:nvSpPr>
      <xdr:spPr>
        <a:xfrm>
          <a:off x="4705350" y="8172450"/>
          <a:ext cx="628650" cy="285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S</a:t>
          </a:r>
        </a:p>
      </xdr:txBody>
    </xdr:sp>
    <xdr:clientData/>
  </xdr:twoCellAnchor>
  <xdr:twoCellAnchor>
    <xdr:from>
      <xdr:col>3</xdr:col>
      <xdr:colOff>47625</xdr:colOff>
      <xdr:row>49</xdr:row>
      <xdr:rowOff>95250</xdr:rowOff>
    </xdr:from>
    <xdr:to>
      <xdr:col>3</xdr:col>
      <xdr:colOff>742950</xdr:colOff>
      <xdr:row>52</xdr:row>
      <xdr:rowOff>0</xdr:rowOff>
    </xdr:to>
    <xdr:sp>
      <xdr:nvSpPr>
        <xdr:cNvPr id="15" name="TextBox 36"/>
        <xdr:cNvSpPr txBox="1">
          <a:spLocks noChangeArrowheads="1"/>
        </xdr:cNvSpPr>
      </xdr:nvSpPr>
      <xdr:spPr>
        <a:xfrm>
          <a:off x="2333625" y="8029575"/>
          <a:ext cx="695325" cy="390525"/>
        </a:xfrm>
        <a:prstGeom prst="rect">
          <a:avLst/>
        </a:prstGeom>
        <a:noFill/>
        <a:ln w="9525" cmpd="sng">
          <a:noFill/>
        </a:ln>
      </xdr:spPr>
      <xdr:txBody>
        <a:bodyPr vertOverflow="clip" wrap="square"/>
        <a:p>
          <a:pPr algn="l">
            <a:defRPr/>
          </a:pPr>
          <a:r>
            <a:rPr lang="en-US" cap="none" sz="2000" b="0" i="0" u="none" baseline="0">
              <a:latin typeface="Arial"/>
              <a:ea typeface="Arial"/>
              <a:cs typeface="Arial"/>
            </a:rPr>
            <a:t>+</a:t>
          </a:r>
        </a:p>
      </xdr:txBody>
    </xdr:sp>
    <xdr:clientData/>
  </xdr:twoCellAnchor>
  <xdr:twoCellAnchor>
    <xdr:from>
      <xdr:col>3</xdr:col>
      <xdr:colOff>47625</xdr:colOff>
      <xdr:row>34</xdr:row>
      <xdr:rowOff>95250</xdr:rowOff>
    </xdr:from>
    <xdr:to>
      <xdr:col>3</xdr:col>
      <xdr:colOff>742950</xdr:colOff>
      <xdr:row>37</xdr:row>
      <xdr:rowOff>0</xdr:rowOff>
    </xdr:to>
    <xdr:sp>
      <xdr:nvSpPr>
        <xdr:cNvPr id="16" name="TextBox 37"/>
        <xdr:cNvSpPr txBox="1">
          <a:spLocks noChangeArrowheads="1"/>
        </xdr:cNvSpPr>
      </xdr:nvSpPr>
      <xdr:spPr>
        <a:xfrm>
          <a:off x="2333625" y="5600700"/>
          <a:ext cx="695325" cy="390525"/>
        </a:xfrm>
        <a:prstGeom prst="rect">
          <a:avLst/>
        </a:prstGeom>
        <a:noFill/>
        <a:ln w="9525" cmpd="sng">
          <a:noFill/>
        </a:ln>
      </xdr:spPr>
      <xdr:txBody>
        <a:bodyPr vertOverflow="clip" wrap="square"/>
        <a:p>
          <a:pPr algn="l">
            <a:defRPr/>
          </a:pPr>
          <a:r>
            <a:rPr lang="en-US" cap="none" sz="26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28575</xdr:rowOff>
    </xdr:from>
    <xdr:to>
      <xdr:col>5</xdr:col>
      <xdr:colOff>695325</xdr:colOff>
      <xdr:row>6</xdr:row>
      <xdr:rowOff>142875</xdr:rowOff>
    </xdr:to>
    <xdr:sp>
      <xdr:nvSpPr>
        <xdr:cNvPr id="1" name="TextBox 1"/>
        <xdr:cNvSpPr txBox="1">
          <a:spLocks noChangeArrowheads="1"/>
        </xdr:cNvSpPr>
      </xdr:nvSpPr>
      <xdr:spPr>
        <a:xfrm>
          <a:off x="752475" y="190500"/>
          <a:ext cx="3810000" cy="9239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Una tienda vende un equipo electrónico al crédito con las siguientes condiciones: una cuota inicial de S/. 1,000.00 y 8 cuotas de S/.300.00; la TEA  aser aplicada en el crédito es del  24%. Se desea estimar el precio del equipo.</a:t>
          </a:r>
        </a:p>
      </xdr:txBody>
    </xdr:sp>
    <xdr:clientData/>
  </xdr:twoCellAnchor>
  <xdr:twoCellAnchor>
    <xdr:from>
      <xdr:col>0</xdr:col>
      <xdr:colOff>666750</xdr:colOff>
      <xdr:row>27</xdr:row>
      <xdr:rowOff>123825</xdr:rowOff>
    </xdr:from>
    <xdr:to>
      <xdr:col>8</xdr:col>
      <xdr:colOff>47625</xdr:colOff>
      <xdr:row>41</xdr:row>
      <xdr:rowOff>152400</xdr:rowOff>
    </xdr:to>
    <xdr:grpSp>
      <xdr:nvGrpSpPr>
        <xdr:cNvPr id="2" name="Group 15"/>
        <xdr:cNvGrpSpPr>
          <a:grpSpLocks/>
        </xdr:cNvGrpSpPr>
      </xdr:nvGrpSpPr>
      <xdr:grpSpPr>
        <a:xfrm>
          <a:off x="666750" y="4495800"/>
          <a:ext cx="5667375" cy="2295525"/>
          <a:chOff x="70" y="472"/>
          <a:chExt cx="595" cy="241"/>
        </a:xfrm>
        <a:solidFill>
          <a:srgbClr val="FFFFFF"/>
        </a:solidFill>
      </xdr:grpSpPr>
      <xdr:sp>
        <xdr:nvSpPr>
          <xdr:cNvPr id="3" name="Line 2"/>
          <xdr:cNvSpPr>
            <a:spLocks/>
          </xdr:cNvSpPr>
        </xdr:nvSpPr>
        <xdr:spPr>
          <a:xfrm>
            <a:off x="87" y="580"/>
            <a:ext cx="535"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71" y="597"/>
            <a:ext cx="570"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0         1                      2                  3                    4                       5 .........................8</a:t>
            </a:r>
          </a:p>
        </xdr:txBody>
      </xdr:sp>
      <xdr:sp>
        <xdr:nvSpPr>
          <xdr:cNvPr id="5" name="Line 4"/>
          <xdr:cNvSpPr>
            <a:spLocks/>
          </xdr:cNvSpPr>
        </xdr:nvSpPr>
        <xdr:spPr>
          <a:xfrm flipH="1">
            <a:off x="129" y="582"/>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240" y="582"/>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320" y="584"/>
            <a:ext cx="0" cy="61"/>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407" y="579"/>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flipV="1">
            <a:off x="88" y="472"/>
            <a:ext cx="0" cy="109"/>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70" y="546"/>
            <a:ext cx="595"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R                          R                   R                 R                  R                             R</a:t>
            </a:r>
          </a:p>
        </xdr:txBody>
      </xdr:sp>
      <xdr:sp>
        <xdr:nvSpPr>
          <xdr:cNvPr id="11" name="Line 10"/>
          <xdr:cNvSpPr>
            <a:spLocks/>
          </xdr:cNvSpPr>
        </xdr:nvSpPr>
        <xdr:spPr>
          <a:xfrm flipH="1">
            <a:off x="487" y="578"/>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613" y="581"/>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9" y="581"/>
            <a:ext cx="0" cy="9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TextBox 13"/>
          <xdr:cNvSpPr txBox="1">
            <a:spLocks noChangeArrowheads="1"/>
          </xdr:cNvSpPr>
        </xdr:nvSpPr>
        <xdr:spPr>
          <a:xfrm>
            <a:off x="76" y="681"/>
            <a:ext cx="61" cy="3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adelanto</a:t>
            </a:r>
          </a:p>
        </xdr:txBody>
      </xdr:sp>
      <xdr:sp>
        <xdr:nvSpPr>
          <xdr:cNvPr id="15" name="TextBox 14"/>
          <xdr:cNvSpPr txBox="1">
            <a:spLocks noChangeArrowheads="1"/>
          </xdr:cNvSpPr>
        </xdr:nvSpPr>
        <xdr:spPr>
          <a:xfrm>
            <a:off x="102" y="473"/>
            <a:ext cx="31" cy="36"/>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0</xdr:rowOff>
    </xdr:from>
    <xdr:to>
      <xdr:col>5</xdr:col>
      <xdr:colOff>695325</xdr:colOff>
      <xdr:row>7</xdr:row>
      <xdr:rowOff>95250</xdr:rowOff>
    </xdr:to>
    <xdr:sp>
      <xdr:nvSpPr>
        <xdr:cNvPr id="1" name="TextBox 1"/>
        <xdr:cNvSpPr txBox="1">
          <a:spLocks noChangeArrowheads="1"/>
        </xdr:cNvSpPr>
      </xdr:nvSpPr>
      <xdr:spPr>
        <a:xfrm>
          <a:off x="752475" y="161925"/>
          <a:ext cx="3810000" cy="10668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Usted desea solicitar un préstamo a una institución financiera el mismo que deberá ser pagado en 8 cuotas mensuales iguales. La institución mencionada que le brindará el préstamo aplica una TEM del 3% mensual. Usted está dispuesto a pagar S/. 400.00 mensual. ¿Cuál es el monto del préstamo que podría solicitar dadas las condiciones financieras antes señaladas?</a:t>
          </a:r>
        </a:p>
      </xdr:txBody>
    </xdr:sp>
    <xdr:clientData/>
  </xdr:twoCellAnchor>
  <xdr:twoCellAnchor>
    <xdr:from>
      <xdr:col>0</xdr:col>
      <xdr:colOff>666750</xdr:colOff>
      <xdr:row>29</xdr:row>
      <xdr:rowOff>28575</xdr:rowOff>
    </xdr:from>
    <xdr:to>
      <xdr:col>8</xdr:col>
      <xdr:colOff>47625</xdr:colOff>
      <xdr:row>38</xdr:row>
      <xdr:rowOff>28575</xdr:rowOff>
    </xdr:to>
    <xdr:grpSp>
      <xdr:nvGrpSpPr>
        <xdr:cNvPr id="2" name="Group 12"/>
        <xdr:cNvGrpSpPr>
          <a:grpSpLocks/>
        </xdr:cNvGrpSpPr>
      </xdr:nvGrpSpPr>
      <xdr:grpSpPr>
        <a:xfrm>
          <a:off x="666750" y="4724400"/>
          <a:ext cx="5638800" cy="1457325"/>
          <a:chOff x="70" y="496"/>
          <a:chExt cx="592" cy="153"/>
        </a:xfrm>
        <a:solidFill>
          <a:srgbClr val="FFFFFF"/>
        </a:solidFill>
      </xdr:grpSpPr>
      <xdr:sp>
        <xdr:nvSpPr>
          <xdr:cNvPr id="3" name="Line 2"/>
          <xdr:cNvSpPr>
            <a:spLocks/>
          </xdr:cNvSpPr>
        </xdr:nvSpPr>
        <xdr:spPr>
          <a:xfrm>
            <a:off x="87" y="580"/>
            <a:ext cx="532"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71" y="597"/>
            <a:ext cx="567"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0         1                      2                  3                    4                       5 .........................8</a:t>
            </a:r>
          </a:p>
        </xdr:txBody>
      </xdr:sp>
      <xdr:sp>
        <xdr:nvSpPr>
          <xdr:cNvPr id="5" name="Line 4"/>
          <xdr:cNvSpPr>
            <a:spLocks/>
          </xdr:cNvSpPr>
        </xdr:nvSpPr>
        <xdr:spPr>
          <a:xfrm flipH="1">
            <a:off x="129" y="582"/>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240" y="582"/>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320" y="584"/>
            <a:ext cx="0" cy="61"/>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407" y="579"/>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V="1">
            <a:off x="88" y="496"/>
            <a:ext cx="0" cy="8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70" y="546"/>
            <a:ext cx="592"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R                          R                   R                 R                  R                            R</a:t>
            </a:r>
          </a:p>
        </xdr:txBody>
      </xdr:sp>
      <xdr:sp>
        <xdr:nvSpPr>
          <xdr:cNvPr id="11" name="Line 10"/>
          <xdr:cNvSpPr>
            <a:spLocks/>
          </xdr:cNvSpPr>
        </xdr:nvSpPr>
        <xdr:spPr>
          <a:xfrm flipH="1">
            <a:off x="487" y="578"/>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610" y="581"/>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38100</xdr:rowOff>
    </xdr:from>
    <xdr:to>
      <xdr:col>7</xdr:col>
      <xdr:colOff>552450</xdr:colOff>
      <xdr:row>8</xdr:row>
      <xdr:rowOff>66675</xdr:rowOff>
    </xdr:to>
    <xdr:sp>
      <xdr:nvSpPr>
        <xdr:cNvPr id="1" name="TextBox 1"/>
        <xdr:cNvSpPr txBox="1">
          <a:spLocks noChangeArrowheads="1"/>
        </xdr:cNvSpPr>
      </xdr:nvSpPr>
      <xdr:spPr>
        <a:xfrm>
          <a:off x="752475" y="200025"/>
          <a:ext cx="5610225" cy="1162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Usted debe analizar el perfil económico de un negocio de una vida útil de 8 años. El análisis se centrará en tres escenarios los mismo que se pueden apreciar en el cuadro de abajo. Se requiere obtener la información de los Valores Presentes Netos para diferentes tasas de descuento anuales: de 5% hasta 12% inclusive. Para lograr tal objetivo deberá estimarse los diferentes VPN de los diferentes escenarios para cada una de las tasa de descuentos señaladas anteriormente, de acuerdo al cuadro Nº 2. De un breve comentario respecto a los resultados.</a:t>
          </a:r>
        </a:p>
      </xdr:txBody>
    </xdr:sp>
    <xdr:clientData/>
  </xdr:twoCellAnchor>
  <xdr:twoCellAnchor>
    <xdr:from>
      <xdr:col>0</xdr:col>
      <xdr:colOff>666750</xdr:colOff>
      <xdr:row>32</xdr:row>
      <xdr:rowOff>19050</xdr:rowOff>
    </xdr:from>
    <xdr:to>
      <xdr:col>8</xdr:col>
      <xdr:colOff>47625</xdr:colOff>
      <xdr:row>34</xdr:row>
      <xdr:rowOff>0</xdr:rowOff>
    </xdr:to>
    <xdr:sp>
      <xdr:nvSpPr>
        <xdr:cNvPr id="2" name="TextBox 9"/>
        <xdr:cNvSpPr txBox="1">
          <a:spLocks noChangeArrowheads="1"/>
        </xdr:cNvSpPr>
      </xdr:nvSpPr>
      <xdr:spPr>
        <a:xfrm>
          <a:off x="666750" y="5381625"/>
          <a:ext cx="5953125"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R                           R                     R                   R                      R                           R</a:t>
          </a:r>
        </a:p>
      </xdr:txBody>
    </xdr:sp>
    <xdr:clientData/>
  </xdr:twoCellAnchor>
  <xdr:twoCellAnchor>
    <xdr:from>
      <xdr:col>0</xdr:col>
      <xdr:colOff>676275</xdr:colOff>
      <xdr:row>28</xdr:row>
      <xdr:rowOff>57150</xdr:rowOff>
    </xdr:from>
    <xdr:to>
      <xdr:col>7</xdr:col>
      <xdr:colOff>581025</xdr:colOff>
      <xdr:row>40</xdr:row>
      <xdr:rowOff>104775</xdr:rowOff>
    </xdr:to>
    <xdr:grpSp>
      <xdr:nvGrpSpPr>
        <xdr:cNvPr id="3" name="Group 21"/>
        <xdr:cNvGrpSpPr>
          <a:grpSpLocks/>
        </xdr:cNvGrpSpPr>
      </xdr:nvGrpSpPr>
      <xdr:grpSpPr>
        <a:xfrm>
          <a:off x="676275" y="4591050"/>
          <a:ext cx="5715000" cy="2352675"/>
          <a:chOff x="71" y="475"/>
          <a:chExt cx="600" cy="247"/>
        </a:xfrm>
        <a:solidFill>
          <a:srgbClr val="FFFFFF"/>
        </a:solidFill>
      </xdr:grpSpPr>
      <xdr:sp>
        <xdr:nvSpPr>
          <xdr:cNvPr id="4" name="Line 2"/>
          <xdr:cNvSpPr>
            <a:spLocks/>
          </xdr:cNvSpPr>
        </xdr:nvSpPr>
        <xdr:spPr>
          <a:xfrm>
            <a:off x="88" y="594"/>
            <a:ext cx="562"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3"/>
          <xdr:cNvSpPr txBox="1">
            <a:spLocks noChangeArrowheads="1"/>
          </xdr:cNvSpPr>
        </xdr:nvSpPr>
        <xdr:spPr>
          <a:xfrm>
            <a:off x="71" y="611"/>
            <a:ext cx="600"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0         1                      2                  3                    4                            5     .......................8</a:t>
            </a:r>
          </a:p>
        </xdr:txBody>
      </xdr:sp>
      <xdr:sp>
        <xdr:nvSpPr>
          <xdr:cNvPr id="6" name="Line 4"/>
          <xdr:cNvSpPr>
            <a:spLocks/>
          </xdr:cNvSpPr>
        </xdr:nvSpPr>
        <xdr:spPr>
          <a:xfrm>
            <a:off x="134" y="596"/>
            <a:ext cx="1" cy="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a:off x="255" y="596"/>
            <a:ext cx="0" cy="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6"/>
          <xdr:cNvSpPr>
            <a:spLocks/>
          </xdr:cNvSpPr>
        </xdr:nvSpPr>
        <xdr:spPr>
          <a:xfrm flipH="1">
            <a:off x="342" y="598"/>
            <a:ext cx="1" cy="4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flipH="1">
            <a:off x="431" y="593"/>
            <a:ext cx="0" cy="4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flipV="1">
            <a:off x="90" y="487"/>
            <a:ext cx="0" cy="108"/>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518" y="592"/>
            <a:ext cx="0" cy="4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640" y="595"/>
            <a:ext cx="0" cy="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TextBox 14"/>
          <xdr:cNvSpPr txBox="1">
            <a:spLocks noChangeArrowheads="1"/>
          </xdr:cNvSpPr>
        </xdr:nvSpPr>
        <xdr:spPr>
          <a:xfrm>
            <a:off x="99" y="475"/>
            <a:ext cx="68" cy="56"/>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Inversión
( -Io )</a:t>
            </a:r>
          </a:p>
        </xdr:txBody>
      </xdr:sp>
      <xdr:sp>
        <xdr:nvSpPr>
          <xdr:cNvPr id="14" name="TextBox 17"/>
          <xdr:cNvSpPr txBox="1">
            <a:spLocks noChangeArrowheads="1"/>
          </xdr:cNvSpPr>
        </xdr:nvSpPr>
        <xdr:spPr>
          <a:xfrm>
            <a:off x="260" y="481"/>
            <a:ext cx="70" cy="36"/>
          </a:xfrm>
          <a:prstGeom prst="rect">
            <a:avLst/>
          </a:prstGeom>
          <a:noFill/>
          <a:ln w="9525" cmpd="sng">
            <a:noFill/>
          </a:ln>
        </xdr:spPr>
        <xdr:txBody>
          <a:bodyPr vertOverflow="clip" wrap="square"/>
          <a:p>
            <a:pPr algn="l">
              <a:defRPr/>
            </a:pPr>
            <a:r>
              <a:rPr lang="en-US" cap="none" sz="2400" b="0" i="0" u="none" baseline="0">
                <a:latin typeface="Arial"/>
                <a:ea typeface="Arial"/>
                <a:cs typeface="Arial"/>
              </a:rPr>
              <a:t>-</a:t>
            </a:r>
          </a:p>
        </xdr:txBody>
      </xdr:sp>
      <xdr:sp>
        <xdr:nvSpPr>
          <xdr:cNvPr id="15" name="TextBox 18"/>
          <xdr:cNvSpPr txBox="1">
            <a:spLocks noChangeArrowheads="1"/>
          </xdr:cNvSpPr>
        </xdr:nvSpPr>
        <xdr:spPr>
          <a:xfrm>
            <a:off x="245" y="686"/>
            <a:ext cx="70" cy="36"/>
          </a:xfrm>
          <a:prstGeom prst="rect">
            <a:avLst/>
          </a:prstGeom>
          <a:noFill/>
          <a:ln w="9525" cmpd="sng">
            <a:noFill/>
          </a:ln>
        </xdr:spPr>
        <xdr:txBody>
          <a:bodyPr vertOverflow="clip" wrap="square"/>
          <a:p>
            <a:pPr algn="l">
              <a:defRPr/>
            </a:pPr>
            <a:r>
              <a:rPr lang="en-US" cap="none" sz="2200" b="0" i="0" u="none" baseline="0">
                <a:latin typeface="Arial"/>
                <a:ea typeface="Arial"/>
                <a:cs typeface="Arial"/>
              </a:rPr>
              <a:t>+</a:t>
            </a:r>
          </a:p>
        </xdr:txBody>
      </xdr:sp>
    </xdr:grpSp>
    <xdr:clientData/>
  </xdr:twoCellAnchor>
  <xdr:twoCellAnchor>
    <xdr:from>
      <xdr:col>10</xdr:col>
      <xdr:colOff>95250</xdr:colOff>
      <xdr:row>28</xdr:row>
      <xdr:rowOff>200025</xdr:rowOff>
    </xdr:from>
    <xdr:to>
      <xdr:col>16</xdr:col>
      <xdr:colOff>76200</xdr:colOff>
      <xdr:row>43</xdr:row>
      <xdr:rowOff>123825</xdr:rowOff>
    </xdr:to>
    <xdr:graphicFrame>
      <xdr:nvGraphicFramePr>
        <xdr:cNvPr id="16" name="Chart 20"/>
        <xdr:cNvGraphicFramePr/>
      </xdr:nvGraphicFramePr>
      <xdr:xfrm>
        <a:off x="8191500" y="4733925"/>
        <a:ext cx="4581525" cy="2714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76200</xdr:rowOff>
    </xdr:from>
    <xdr:to>
      <xdr:col>4</xdr:col>
      <xdr:colOff>190500</xdr:colOff>
      <xdr:row>7</xdr:row>
      <xdr:rowOff>38100</xdr:rowOff>
    </xdr:to>
    <xdr:sp>
      <xdr:nvSpPr>
        <xdr:cNvPr id="1" name="TextBox 1"/>
        <xdr:cNvSpPr txBox="1">
          <a:spLocks noChangeArrowheads="1"/>
        </xdr:cNvSpPr>
      </xdr:nvSpPr>
      <xdr:spPr>
        <a:xfrm>
          <a:off x="752475" y="238125"/>
          <a:ext cx="2543175" cy="9334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Usted solicita un préstamo de S/. 10,000.00 para ser pagado en 8 cuotas anticipadas mensuales. La TEM que aplica la institución financiera es del 2%. ¿Cuál es el valor de las cuotas?</a:t>
          </a:r>
        </a:p>
      </xdr:txBody>
    </xdr:sp>
    <xdr:clientData/>
  </xdr:twoCellAnchor>
  <xdr:twoCellAnchor>
    <xdr:from>
      <xdr:col>0</xdr:col>
      <xdr:colOff>657225</xdr:colOff>
      <xdr:row>32</xdr:row>
      <xdr:rowOff>104775</xdr:rowOff>
    </xdr:from>
    <xdr:to>
      <xdr:col>7</xdr:col>
      <xdr:colOff>581025</xdr:colOff>
      <xdr:row>42</xdr:row>
      <xdr:rowOff>114300</xdr:rowOff>
    </xdr:to>
    <xdr:grpSp>
      <xdr:nvGrpSpPr>
        <xdr:cNvPr id="2" name="Group 17"/>
        <xdr:cNvGrpSpPr>
          <a:grpSpLocks/>
        </xdr:cNvGrpSpPr>
      </xdr:nvGrpSpPr>
      <xdr:grpSpPr>
        <a:xfrm>
          <a:off x="657225" y="5286375"/>
          <a:ext cx="5495925" cy="1628775"/>
          <a:chOff x="69" y="555"/>
          <a:chExt cx="577" cy="171"/>
        </a:xfrm>
        <a:solidFill>
          <a:srgbClr val="FFFFFF"/>
        </a:solidFill>
      </xdr:grpSpPr>
      <xdr:sp>
        <xdr:nvSpPr>
          <xdr:cNvPr id="3" name="TextBox 3"/>
          <xdr:cNvSpPr txBox="1">
            <a:spLocks noChangeArrowheads="1"/>
          </xdr:cNvSpPr>
        </xdr:nvSpPr>
        <xdr:spPr>
          <a:xfrm>
            <a:off x="71" y="671"/>
            <a:ext cx="575"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0         1                      2                  3                    4                       5 ..........      7             8</a:t>
            </a:r>
          </a:p>
        </xdr:txBody>
      </xdr:sp>
      <xdr:sp>
        <xdr:nvSpPr>
          <xdr:cNvPr id="4" name="Line 2"/>
          <xdr:cNvSpPr>
            <a:spLocks/>
          </xdr:cNvSpPr>
        </xdr:nvSpPr>
        <xdr:spPr>
          <a:xfrm>
            <a:off x="88" y="657"/>
            <a:ext cx="538"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flipH="1">
            <a:off x="90" y="659"/>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143" y="659"/>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223" y="661"/>
            <a:ext cx="0" cy="61"/>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416" y="656"/>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V="1">
            <a:off x="89" y="573"/>
            <a:ext cx="0" cy="8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69" y="623"/>
            <a:ext cx="571"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R         R                  R                         R                  R                   R ............ ...R   </a:t>
            </a:r>
          </a:p>
        </xdr:txBody>
      </xdr:sp>
      <xdr:sp>
        <xdr:nvSpPr>
          <xdr:cNvPr id="11" name="Line 10"/>
          <xdr:cNvSpPr>
            <a:spLocks/>
          </xdr:cNvSpPr>
        </xdr:nvSpPr>
        <xdr:spPr>
          <a:xfrm flipH="1">
            <a:off x="499" y="655"/>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571" y="658"/>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33" y="656"/>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TextBox 14"/>
          <xdr:cNvSpPr txBox="1">
            <a:spLocks noChangeArrowheads="1"/>
          </xdr:cNvSpPr>
        </xdr:nvSpPr>
        <xdr:spPr>
          <a:xfrm>
            <a:off x="94" y="555"/>
            <a:ext cx="50" cy="26"/>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57150</xdr:rowOff>
    </xdr:from>
    <xdr:to>
      <xdr:col>4</xdr:col>
      <xdr:colOff>190500</xdr:colOff>
      <xdr:row>6</xdr:row>
      <xdr:rowOff>0</xdr:rowOff>
    </xdr:to>
    <xdr:sp>
      <xdr:nvSpPr>
        <xdr:cNvPr id="1" name="TextBox 1"/>
        <xdr:cNvSpPr txBox="1">
          <a:spLocks noChangeArrowheads="1"/>
        </xdr:cNvSpPr>
      </xdr:nvSpPr>
      <xdr:spPr>
        <a:xfrm>
          <a:off x="752475" y="381000"/>
          <a:ext cx="2486025" cy="590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 relación a la primera pregunta, responda (a), (b) y (c ) asumiendo que los pagos son anticipados.</a:t>
          </a:r>
        </a:p>
      </xdr:txBody>
    </xdr:sp>
    <xdr:clientData/>
  </xdr:twoCellAnchor>
  <xdr:twoCellAnchor>
    <xdr:from>
      <xdr:col>0</xdr:col>
      <xdr:colOff>657225</xdr:colOff>
      <xdr:row>29</xdr:row>
      <xdr:rowOff>28575</xdr:rowOff>
    </xdr:from>
    <xdr:to>
      <xdr:col>7</xdr:col>
      <xdr:colOff>581025</xdr:colOff>
      <xdr:row>38</xdr:row>
      <xdr:rowOff>28575</xdr:rowOff>
    </xdr:to>
    <xdr:grpSp>
      <xdr:nvGrpSpPr>
        <xdr:cNvPr id="2" name="Group 13"/>
        <xdr:cNvGrpSpPr>
          <a:grpSpLocks/>
        </xdr:cNvGrpSpPr>
      </xdr:nvGrpSpPr>
      <xdr:grpSpPr>
        <a:xfrm>
          <a:off x="657225" y="4724400"/>
          <a:ext cx="5362575" cy="1457325"/>
          <a:chOff x="69" y="496"/>
          <a:chExt cx="563" cy="153"/>
        </a:xfrm>
        <a:solidFill>
          <a:srgbClr val="FFFFFF"/>
        </a:solidFill>
      </xdr:grpSpPr>
      <xdr:sp>
        <xdr:nvSpPr>
          <xdr:cNvPr id="3" name="Line 2"/>
          <xdr:cNvSpPr>
            <a:spLocks/>
          </xdr:cNvSpPr>
        </xdr:nvSpPr>
        <xdr:spPr>
          <a:xfrm>
            <a:off x="87" y="580"/>
            <a:ext cx="526"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71" y="597"/>
            <a:ext cx="561"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0         1                      2                  3                    4                       5 .......... 7                8</a:t>
            </a:r>
          </a:p>
        </xdr:txBody>
      </xdr:sp>
      <xdr:sp>
        <xdr:nvSpPr>
          <xdr:cNvPr id="5" name="Line 4"/>
          <xdr:cNvSpPr>
            <a:spLocks/>
          </xdr:cNvSpPr>
        </xdr:nvSpPr>
        <xdr:spPr>
          <a:xfrm flipH="1">
            <a:off x="89" y="582"/>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140" y="582"/>
            <a:ext cx="0" cy="63"/>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216" y="584"/>
            <a:ext cx="0" cy="61"/>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403" y="579"/>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V="1">
            <a:off x="88" y="496"/>
            <a:ext cx="0" cy="8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69" y="546"/>
            <a:ext cx="557" cy="3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R       R                    R                     R                  R                   R ............  R   </a:t>
            </a:r>
          </a:p>
        </xdr:txBody>
      </xdr:sp>
      <xdr:sp>
        <xdr:nvSpPr>
          <xdr:cNvPr id="11" name="Line 10"/>
          <xdr:cNvSpPr>
            <a:spLocks/>
          </xdr:cNvSpPr>
        </xdr:nvSpPr>
        <xdr:spPr>
          <a:xfrm flipH="1">
            <a:off x="483" y="578"/>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551" y="581"/>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1" y="579"/>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5</xdr:col>
      <xdr:colOff>19050</xdr:colOff>
      <xdr:row>7</xdr:row>
      <xdr:rowOff>57150</xdr:rowOff>
    </xdr:to>
    <xdr:sp>
      <xdr:nvSpPr>
        <xdr:cNvPr id="1" name="TextBox 1"/>
        <xdr:cNvSpPr txBox="1">
          <a:spLocks noChangeArrowheads="1"/>
        </xdr:cNvSpPr>
      </xdr:nvSpPr>
      <xdr:spPr>
        <a:xfrm>
          <a:off x="762000" y="752475"/>
          <a:ext cx="3400425" cy="438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 relación a la primera pregunta, responda (a), (b) y (c ) asumiendo que los pagos son vencidos y diferidos 3 meses.</a:t>
          </a:r>
        </a:p>
      </xdr:txBody>
    </xdr:sp>
    <xdr:clientData/>
  </xdr:twoCellAnchor>
  <xdr:twoCellAnchor>
    <xdr:from>
      <xdr:col>0</xdr:col>
      <xdr:colOff>485775</xdr:colOff>
      <xdr:row>36</xdr:row>
      <xdr:rowOff>28575</xdr:rowOff>
    </xdr:from>
    <xdr:to>
      <xdr:col>7</xdr:col>
      <xdr:colOff>457200</xdr:colOff>
      <xdr:row>47</xdr:row>
      <xdr:rowOff>28575</xdr:rowOff>
    </xdr:to>
    <xdr:grpSp>
      <xdr:nvGrpSpPr>
        <xdr:cNvPr id="2" name="Group 13"/>
        <xdr:cNvGrpSpPr>
          <a:grpSpLocks/>
        </xdr:cNvGrpSpPr>
      </xdr:nvGrpSpPr>
      <xdr:grpSpPr>
        <a:xfrm>
          <a:off x="485775" y="5857875"/>
          <a:ext cx="5743575" cy="1781175"/>
          <a:chOff x="51" y="615"/>
          <a:chExt cx="603" cy="187"/>
        </a:xfrm>
        <a:solidFill>
          <a:srgbClr val="FFFFFF"/>
        </a:solidFill>
      </xdr:grpSpPr>
      <xdr:sp>
        <xdr:nvSpPr>
          <xdr:cNvPr id="3" name="Line 3"/>
          <xdr:cNvSpPr>
            <a:spLocks/>
          </xdr:cNvSpPr>
        </xdr:nvSpPr>
        <xdr:spPr>
          <a:xfrm>
            <a:off x="62" y="696"/>
            <a:ext cx="56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4"/>
          <xdr:cNvSpPr txBox="1">
            <a:spLocks noChangeArrowheads="1"/>
          </xdr:cNvSpPr>
        </xdr:nvSpPr>
        <xdr:spPr>
          <a:xfrm>
            <a:off x="51" y="702"/>
            <a:ext cx="603" cy="37"/>
          </a:xfrm>
          <a:prstGeom prst="rect">
            <a:avLst/>
          </a:prstGeom>
          <a:solidFill>
            <a:srgbClr val="CCFFFF"/>
          </a:solidFill>
          <a:ln w="9525" cmpd="sng">
            <a:noFill/>
          </a:ln>
        </xdr:spPr>
        <xdr:txBody>
          <a:bodyPr vertOverflow="clip" wrap="square"/>
          <a:p>
            <a:pPr algn="l">
              <a:defRPr/>
            </a:pPr>
            <a:r>
              <a:rPr lang="en-US" cap="none" sz="1000" b="0" i="0" u="none" baseline="0">
                <a:latin typeface="Arial"/>
                <a:ea typeface="Arial"/>
                <a:cs typeface="Arial"/>
              </a:rPr>
              <a:t>0          1                   2            3             4                      5                 6  ........................            11  </a:t>
            </a:r>
          </a:p>
        </xdr:txBody>
      </xdr:sp>
      <xdr:sp>
        <xdr:nvSpPr>
          <xdr:cNvPr id="5" name="TextBox 5"/>
          <xdr:cNvSpPr txBox="1">
            <a:spLocks noChangeArrowheads="1"/>
          </xdr:cNvSpPr>
        </xdr:nvSpPr>
        <xdr:spPr>
          <a:xfrm>
            <a:off x="58" y="658"/>
            <a:ext cx="594" cy="31"/>
          </a:xfrm>
          <a:prstGeom prst="rect">
            <a:avLst/>
          </a:prstGeom>
          <a:solidFill>
            <a:srgbClr val="CCFFFF"/>
          </a:solidFill>
          <a:ln w="9525" cmpd="sng">
            <a:noFill/>
          </a:ln>
        </xdr:spPr>
        <xdr:txBody>
          <a:bodyPr vertOverflow="clip" wrap="square"/>
          <a:p>
            <a:pPr algn="l">
              <a:defRPr/>
            </a:pPr>
            <a:r>
              <a:rPr lang="en-US" cap="none" sz="1000" b="0" i="0" u="none" baseline="0">
                <a:latin typeface="Arial"/>
                <a:ea typeface="Arial"/>
                <a:cs typeface="Arial"/>
              </a:rPr>
              <a:t>                                               0          R1                    R2                R3  .......................        R8                  </a:t>
            </a:r>
          </a:p>
        </xdr:txBody>
      </xdr:sp>
      <xdr:sp>
        <xdr:nvSpPr>
          <xdr:cNvPr id="6" name="Line 6"/>
          <xdr:cNvSpPr>
            <a:spLocks/>
          </xdr:cNvSpPr>
        </xdr:nvSpPr>
        <xdr:spPr>
          <a:xfrm flipH="1" flipV="1">
            <a:off x="63" y="629"/>
            <a:ext cx="0" cy="68"/>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298" y="698"/>
            <a:ext cx="0" cy="69"/>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406" y="698"/>
            <a:ext cx="0" cy="71"/>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23" y="697"/>
            <a:ext cx="0" cy="74"/>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flipH="1">
            <a:off x="234" y="615"/>
            <a:ext cx="0" cy="18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482" y="697"/>
            <a:ext cx="0" cy="7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TextBox 12"/>
          <xdr:cNvSpPr txBox="1">
            <a:spLocks noChangeArrowheads="1"/>
          </xdr:cNvSpPr>
        </xdr:nvSpPr>
        <xdr:spPr>
          <a:xfrm>
            <a:off x="75" y="625"/>
            <a:ext cx="30" cy="2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3"/>
  <sheetViews>
    <sheetView workbookViewId="0" topLeftCell="A1">
      <selection activeCell="E39" sqref="E39"/>
    </sheetView>
  </sheetViews>
  <sheetFormatPr defaultColWidth="11.421875" defaultRowHeight="12.75"/>
  <cols>
    <col min="5" max="5" width="12.140625" style="0" bestFit="1" customWidth="1"/>
    <col min="7" max="7" width="14.140625" style="0" customWidth="1"/>
  </cols>
  <sheetData>
    <row r="1" spans="1:7" ht="12.75">
      <c r="A1" s="48" t="s">
        <v>54</v>
      </c>
      <c r="C1" s="25"/>
      <c r="D1" s="25"/>
      <c r="E1" s="25"/>
      <c r="F1" s="25"/>
      <c r="G1" s="25"/>
    </row>
    <row r="2" spans="3:7" ht="12.75">
      <c r="C2" s="25"/>
      <c r="D2" s="25"/>
      <c r="E2" s="25"/>
      <c r="F2" s="25"/>
      <c r="G2" s="25"/>
    </row>
    <row r="13" ht="12.75">
      <c r="B13" s="25" t="s">
        <v>55</v>
      </c>
    </row>
    <row r="14" spans="2:7" ht="12.75">
      <c r="B14" s="1" t="s">
        <v>0</v>
      </c>
      <c r="C14" s="27" t="s">
        <v>1</v>
      </c>
      <c r="D14" s="27" t="s">
        <v>2</v>
      </c>
      <c r="E14" s="27" t="s">
        <v>30</v>
      </c>
      <c r="G14" s="26" t="s">
        <v>15</v>
      </c>
    </row>
    <row r="15" spans="2:7" ht="12.75">
      <c r="B15" s="5"/>
      <c r="C15" s="7" t="s">
        <v>31</v>
      </c>
      <c r="D15" s="7"/>
      <c r="E15" s="7"/>
      <c r="G15" s="51">
        <v>0.02</v>
      </c>
    </row>
    <row r="16" spans="2:5" ht="12.75">
      <c r="B16" s="9">
        <v>0</v>
      </c>
      <c r="C16" s="10"/>
      <c r="D16" s="10"/>
      <c r="E16" s="20"/>
    </row>
    <row r="17" spans="2:7" ht="12.75">
      <c r="B17" s="9">
        <v>1</v>
      </c>
      <c r="C17" s="10">
        <v>7</v>
      </c>
      <c r="D17" s="20">
        <f>$G$18*(1+$G$21)^B16</f>
        <v>1000</v>
      </c>
      <c r="E17" s="20">
        <f>D17*(1+$G$15)^C17</f>
        <v>1148.6856676492798</v>
      </c>
      <c r="G17" s="29" t="s">
        <v>28</v>
      </c>
    </row>
    <row r="18" spans="2:7" ht="12.75">
      <c r="B18" s="9">
        <v>2</v>
      </c>
      <c r="C18" s="10">
        <v>6</v>
      </c>
      <c r="D18" s="20">
        <f>$G$18*(1+$G$21)^B17</f>
        <v>1100</v>
      </c>
      <c r="E18" s="20">
        <f>D18*(1+$G$15)^C18</f>
        <v>1238.7786611904</v>
      </c>
      <c r="G18" s="6">
        <v>1000</v>
      </c>
    </row>
    <row r="19" spans="2:5" ht="12.75">
      <c r="B19" s="9">
        <v>3</v>
      </c>
      <c r="C19" s="10">
        <v>5</v>
      </c>
      <c r="D19" s="20">
        <f>$G$18*(1+$G$21)^B18</f>
        <v>1210.0000000000002</v>
      </c>
      <c r="E19" s="20">
        <f>D19*(1+$G$15)^C19</f>
        <v>1335.9377718720002</v>
      </c>
    </row>
    <row r="20" spans="2:7" ht="12.75">
      <c r="B20" s="9">
        <v>4</v>
      </c>
      <c r="C20" s="10">
        <v>4</v>
      </c>
      <c r="D20" s="20">
        <f>$G$18*(1+$G$21)^B19</f>
        <v>1331.0000000000005</v>
      </c>
      <c r="E20" s="20">
        <f>D20*(1+$G$15)^C20</f>
        <v>1440.7172049600006</v>
      </c>
      <c r="G20" s="2" t="s">
        <v>27</v>
      </c>
    </row>
    <row r="21" spans="2:7" ht="12.75">
      <c r="B21" s="9">
        <v>5</v>
      </c>
      <c r="C21" s="10">
        <v>3</v>
      </c>
      <c r="D21" s="20">
        <f>$G$18*(1+$G$21)^B20</f>
        <v>1464.1000000000004</v>
      </c>
      <c r="E21" s="20">
        <f>D21*(1+$G$15)^C21</f>
        <v>1553.7146328000003</v>
      </c>
      <c r="G21" s="12">
        <v>0.1</v>
      </c>
    </row>
    <row r="22" spans="2:5" ht="12.75">
      <c r="B22" s="9">
        <v>6</v>
      </c>
      <c r="C22" s="10">
        <v>2</v>
      </c>
      <c r="D22" s="20">
        <f>$G$18*(1+$G$21)^B21</f>
        <v>1610.5100000000004</v>
      </c>
      <c r="E22" s="20">
        <f>D22*(1+$G$15)^C22</f>
        <v>1675.5746040000004</v>
      </c>
    </row>
    <row r="23" spans="2:5" ht="12.75">
      <c r="B23" s="9">
        <v>7</v>
      </c>
      <c r="C23" s="10">
        <v>1</v>
      </c>
      <c r="D23" s="20">
        <f>$G$18*(1+$G$21)^B22</f>
        <v>1771.5610000000008</v>
      </c>
      <c r="E23" s="20">
        <f>D23*(1+$G$15)^C23</f>
        <v>1806.9922200000008</v>
      </c>
    </row>
    <row r="24" spans="2:5" ht="12.75">
      <c r="B24" s="9">
        <v>8</v>
      </c>
      <c r="C24" s="10">
        <v>0</v>
      </c>
      <c r="D24" s="20">
        <f>$G$18*(1+$G$21)^B23</f>
        <v>1948.7171000000012</v>
      </c>
      <c r="E24" s="20">
        <f>D24*(1+$G$15)^C24</f>
        <v>1948.7171000000012</v>
      </c>
    </row>
    <row r="25" spans="2:5" ht="12.75">
      <c r="B25" s="13" t="s">
        <v>11</v>
      </c>
      <c r="C25" s="14" t="s">
        <v>11</v>
      </c>
      <c r="D25" s="14" t="s">
        <v>11</v>
      </c>
      <c r="E25" s="14" t="s">
        <v>11</v>
      </c>
    </row>
    <row r="27" spans="4:5" ht="12.75">
      <c r="D27" t="s">
        <v>8</v>
      </c>
      <c r="E27" s="52">
        <f>SUM(E17:E26)</f>
        <v>12149.117862471685</v>
      </c>
    </row>
    <row r="29" spans="3:5" ht="12.75">
      <c r="C29" s="35"/>
      <c r="D29" s="16" t="s">
        <v>32</v>
      </c>
      <c r="E29" s="49">
        <f>G18/(G15-G21)*((1+G15)^8-(1+G21)^8)</f>
        <v>12149.117862471696</v>
      </c>
    </row>
    <row r="30" spans="5:6" ht="12.75">
      <c r="E30" t="s">
        <v>11</v>
      </c>
      <c r="F30" s="50" t="s">
        <v>11</v>
      </c>
    </row>
    <row r="31" spans="5:7" ht="12.75">
      <c r="E31" t="s">
        <v>11</v>
      </c>
      <c r="G31" t="s">
        <v>11</v>
      </c>
    </row>
    <row r="32" ht="12.75">
      <c r="E32" t="s">
        <v>11</v>
      </c>
    </row>
    <row r="33" ht="12.75">
      <c r="E33" t="s">
        <v>11</v>
      </c>
    </row>
  </sheetData>
  <printOptions/>
  <pageMargins left="0.75" right="0.75" top="1" bottom="1"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G32"/>
  <sheetViews>
    <sheetView workbookViewId="0" topLeftCell="A27">
      <selection activeCell="D32" sqref="D32"/>
    </sheetView>
  </sheetViews>
  <sheetFormatPr defaultColWidth="11.421875" defaultRowHeight="12.75"/>
  <cols>
    <col min="5" max="5" width="12.28125" style="0" customWidth="1"/>
    <col min="7" max="7" width="13.421875" style="0" customWidth="1"/>
  </cols>
  <sheetData>
    <row r="1" ht="12.75">
      <c r="A1" s="25" t="s">
        <v>58</v>
      </c>
    </row>
    <row r="9" ht="12.75">
      <c r="B9" s="25" t="s">
        <v>55</v>
      </c>
    </row>
    <row r="10" spans="2:7" ht="12.75">
      <c r="B10" s="1" t="s">
        <v>0</v>
      </c>
      <c r="C10" s="2" t="s">
        <v>1</v>
      </c>
      <c r="D10" s="2" t="s">
        <v>2</v>
      </c>
      <c r="E10" s="3" t="s">
        <v>3</v>
      </c>
      <c r="G10" s="4" t="s">
        <v>4</v>
      </c>
    </row>
    <row r="11" spans="2:7" ht="12.75">
      <c r="B11" s="5"/>
      <c r="C11" s="6" t="s">
        <v>5</v>
      </c>
      <c r="D11" s="7"/>
      <c r="E11" s="8"/>
      <c r="G11" s="2" t="s">
        <v>6</v>
      </c>
    </row>
    <row r="12" spans="2:7" ht="12.75">
      <c r="B12" s="19">
        <v>0</v>
      </c>
      <c r="C12" s="19"/>
      <c r="D12" s="19">
        <f>G22</f>
        <v>1000</v>
      </c>
      <c r="E12" s="20">
        <f>D12/(1+$G$13)^C12</f>
        <v>1000</v>
      </c>
      <c r="G12" s="6" t="s">
        <v>7</v>
      </c>
    </row>
    <row r="13" spans="2:7" ht="12.75">
      <c r="B13" s="10">
        <v>1</v>
      </c>
      <c r="C13" s="10">
        <v>1</v>
      </c>
      <c r="D13" s="10">
        <f>$G$16</f>
        <v>300</v>
      </c>
      <c r="E13" s="20">
        <f>D13/(1+$G$13)^C13</f>
        <v>294.6665357037619</v>
      </c>
      <c r="G13" s="12">
        <v>0.0181</v>
      </c>
    </row>
    <row r="14" spans="2:5" ht="12.75">
      <c r="B14" s="10">
        <v>2</v>
      </c>
      <c r="C14" s="10">
        <v>2</v>
      </c>
      <c r="D14" s="10">
        <f aca="true" t="shared" si="0" ref="D14:D20">$G$16</f>
        <v>300</v>
      </c>
      <c r="E14" s="20">
        <f aca="true" t="shared" si="1" ref="E14:E20">D14/(1+$G$13)^C14</f>
        <v>289.4278908788546</v>
      </c>
    </row>
    <row r="15" spans="2:7" ht="12.75">
      <c r="B15" s="10">
        <v>3</v>
      </c>
      <c r="C15" s="10">
        <v>3</v>
      </c>
      <c r="D15" s="10">
        <f t="shared" si="0"/>
        <v>300</v>
      </c>
      <c r="E15" s="20">
        <f t="shared" si="1"/>
        <v>284.2823798043951</v>
      </c>
      <c r="G15" s="29" t="s">
        <v>57</v>
      </c>
    </row>
    <row r="16" spans="2:7" ht="12.75">
      <c r="B16" s="10">
        <v>4</v>
      </c>
      <c r="C16" s="10">
        <v>4</v>
      </c>
      <c r="D16" s="10">
        <f t="shared" si="0"/>
        <v>300</v>
      </c>
      <c r="E16" s="20">
        <f t="shared" si="1"/>
        <v>279.2283467286073</v>
      </c>
      <c r="G16" s="6">
        <v>300</v>
      </c>
    </row>
    <row r="17" spans="2:5" ht="12.75">
      <c r="B17" s="10">
        <v>5</v>
      </c>
      <c r="C17" s="10">
        <v>5</v>
      </c>
      <c r="D17" s="10">
        <f t="shared" si="0"/>
        <v>300</v>
      </c>
      <c r="E17" s="20">
        <f t="shared" si="1"/>
        <v>274.2641653360252</v>
      </c>
    </row>
    <row r="18" spans="2:7" ht="12.75">
      <c r="B18" s="10">
        <v>6</v>
      </c>
      <c r="C18" s="10">
        <v>6</v>
      </c>
      <c r="D18" s="10">
        <f t="shared" si="0"/>
        <v>300</v>
      </c>
      <c r="E18" s="20">
        <f t="shared" si="1"/>
        <v>269.38823822416776</v>
      </c>
      <c r="G18" s="40"/>
    </row>
    <row r="19" spans="2:7" ht="12.75">
      <c r="B19" s="10">
        <v>7</v>
      </c>
      <c r="C19" s="10">
        <v>7</v>
      </c>
      <c r="D19" s="10">
        <f t="shared" si="0"/>
        <v>300</v>
      </c>
      <c r="E19" s="20">
        <f t="shared" si="1"/>
        <v>264.5989963895175</v>
      </c>
      <c r="G19" s="40"/>
    </row>
    <row r="20" spans="2:5" ht="12.75">
      <c r="B20" s="14">
        <v>8</v>
      </c>
      <c r="C20" s="14">
        <v>8</v>
      </c>
      <c r="D20" s="14">
        <f t="shared" si="0"/>
        <v>300</v>
      </c>
      <c r="E20" s="21">
        <f t="shared" si="1"/>
        <v>259.8948987226377</v>
      </c>
    </row>
    <row r="21" spans="2:7" ht="12.75">
      <c r="B21" s="17"/>
      <c r="C21" s="17"/>
      <c r="D21" s="17"/>
      <c r="E21" s="18"/>
      <c r="G21" s="29" t="s">
        <v>29</v>
      </c>
    </row>
    <row r="22" ht="12.75">
      <c r="G22" s="6">
        <v>1000</v>
      </c>
    </row>
    <row r="23" spans="4:5" ht="12.75">
      <c r="D23" t="s">
        <v>8</v>
      </c>
      <c r="E23" s="15">
        <f>SUM(E12:E22)</f>
        <v>3215.751451787967</v>
      </c>
    </row>
    <row r="26" spans="4:5" ht="12.75">
      <c r="D26" s="16" t="s">
        <v>9</v>
      </c>
      <c r="E26" s="22">
        <f>PV(1.81%,8,-300)+1000</f>
        <v>3215.751451787971</v>
      </c>
    </row>
    <row r="30" spans="2:6" ht="12.75">
      <c r="B30" t="s">
        <v>11</v>
      </c>
      <c r="E30" t="s">
        <v>11</v>
      </c>
      <c r="F30" t="s">
        <v>11</v>
      </c>
    </row>
    <row r="31" ht="12.75">
      <c r="E31" t="s">
        <v>11</v>
      </c>
    </row>
    <row r="32" ht="12.75">
      <c r="E32" t="s">
        <v>11</v>
      </c>
    </row>
  </sheetData>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32"/>
  <sheetViews>
    <sheetView workbookViewId="0" topLeftCell="A1">
      <selection activeCell="G22" sqref="G22"/>
    </sheetView>
  </sheetViews>
  <sheetFormatPr defaultColWidth="11.421875" defaultRowHeight="12.75"/>
  <cols>
    <col min="5" max="5" width="12.28125" style="0" customWidth="1"/>
    <col min="7" max="7" width="13.00390625" style="0" customWidth="1"/>
  </cols>
  <sheetData>
    <row r="1" ht="12.75">
      <c r="A1" t="s">
        <v>12</v>
      </c>
    </row>
    <row r="11" ht="12.75">
      <c r="B11" s="25" t="s">
        <v>55</v>
      </c>
    </row>
    <row r="12" spans="2:7" ht="12.75">
      <c r="B12" s="1" t="s">
        <v>0</v>
      </c>
      <c r="C12" s="2" t="s">
        <v>1</v>
      </c>
      <c r="D12" s="2" t="s">
        <v>56</v>
      </c>
      <c r="E12" s="3" t="s">
        <v>3</v>
      </c>
      <c r="G12" s="4" t="s">
        <v>4</v>
      </c>
    </row>
    <row r="13" spans="2:7" ht="12.75">
      <c r="B13" s="5"/>
      <c r="C13" s="6" t="s">
        <v>5</v>
      </c>
      <c r="D13" s="7"/>
      <c r="E13" s="8"/>
      <c r="G13" s="2" t="s">
        <v>6</v>
      </c>
    </row>
    <row r="14" spans="2:7" ht="12.75">
      <c r="B14" s="19">
        <v>0</v>
      </c>
      <c r="C14" s="19"/>
      <c r="D14" s="19"/>
      <c r="E14" s="19"/>
      <c r="G14" s="11" t="s">
        <v>7</v>
      </c>
    </row>
    <row r="15" spans="2:7" ht="12.75">
      <c r="B15" s="10">
        <v>1</v>
      </c>
      <c r="C15" s="10">
        <v>1</v>
      </c>
      <c r="D15" s="10">
        <f>$G$18</f>
        <v>400</v>
      </c>
      <c r="E15" s="20">
        <f>D15/(1+$G$15)^C15</f>
        <v>388.34951456310677</v>
      </c>
      <c r="G15" s="12">
        <v>0.03</v>
      </c>
    </row>
    <row r="16" spans="2:5" ht="12.75">
      <c r="B16" s="10">
        <v>2</v>
      </c>
      <c r="C16" s="10">
        <v>2</v>
      </c>
      <c r="D16" s="10">
        <f>$G$18</f>
        <v>400</v>
      </c>
      <c r="E16" s="20">
        <f>D16/(1+$G$15)^C16</f>
        <v>377.03836365350173</v>
      </c>
    </row>
    <row r="17" spans="2:7" ht="12.75">
      <c r="B17" s="10">
        <v>3</v>
      </c>
      <c r="C17" s="10">
        <v>3</v>
      </c>
      <c r="D17" s="10">
        <f>$G$18</f>
        <v>400</v>
      </c>
      <c r="E17" s="20">
        <f>D17/(1+$G$15)^C17</f>
        <v>366.05666374126383</v>
      </c>
      <c r="G17" s="29" t="s">
        <v>56</v>
      </c>
    </row>
    <row r="18" spans="2:7" ht="12.75">
      <c r="B18" s="10">
        <v>4</v>
      </c>
      <c r="C18" s="10">
        <v>4</v>
      </c>
      <c r="D18" s="10">
        <f>$G$18</f>
        <v>400</v>
      </c>
      <c r="E18" s="20">
        <f>D18/(1+$G$15)^C18</f>
        <v>355.39481916627557</v>
      </c>
      <c r="G18" s="6">
        <v>400</v>
      </c>
    </row>
    <row r="19" spans="2:5" ht="12.75">
      <c r="B19" s="10">
        <v>5</v>
      </c>
      <c r="C19" s="10">
        <v>5</v>
      </c>
      <c r="D19" s="10">
        <f>$G$18</f>
        <v>400</v>
      </c>
      <c r="E19" s="20">
        <f>D19/(1+$G$15)^C19</f>
        <v>345.04351375366565</v>
      </c>
    </row>
    <row r="20" spans="2:5" ht="12.75">
      <c r="B20" s="10">
        <v>6</v>
      </c>
      <c r="C20" s="10">
        <v>6</v>
      </c>
      <c r="D20" s="10">
        <f>$G$18</f>
        <v>400</v>
      </c>
      <c r="E20" s="20">
        <f>D20/(1+$G$15)^C20</f>
        <v>334.99370267346177</v>
      </c>
    </row>
    <row r="21" spans="2:5" ht="12.75">
      <c r="B21" s="10">
        <v>7</v>
      </c>
      <c r="C21" s="10">
        <v>7</v>
      </c>
      <c r="D21" s="10">
        <f>$G$18</f>
        <v>400</v>
      </c>
      <c r="E21" s="20">
        <f>D21/(1+$G$15)^C21</f>
        <v>325.2366045373415</v>
      </c>
    </row>
    <row r="22" spans="2:5" ht="12.75">
      <c r="B22" s="14">
        <v>8</v>
      </c>
      <c r="C22" s="14">
        <v>8</v>
      </c>
      <c r="D22" s="14">
        <f>$G$18</f>
        <v>400</v>
      </c>
      <c r="E22" s="21">
        <f>D22/(1+$G$15)^C22</f>
        <v>315.7636937255743</v>
      </c>
    </row>
    <row r="23" spans="2:5" ht="12.75">
      <c r="B23" s="17"/>
      <c r="C23" s="17"/>
      <c r="D23" s="17"/>
      <c r="E23" s="18"/>
    </row>
    <row r="25" spans="4:5" ht="12.75">
      <c r="D25" t="s">
        <v>8</v>
      </c>
      <c r="E25" s="15">
        <f>SUM(E15:E24)</f>
        <v>2807.876875814191</v>
      </c>
    </row>
    <row r="28" spans="4:5" ht="12.75">
      <c r="D28" s="16" t="s">
        <v>9</v>
      </c>
      <c r="E28" s="22">
        <f>PV(3%,8,-400)</f>
        <v>2807.87687581419</v>
      </c>
    </row>
    <row r="30" spans="2:6" ht="12.75">
      <c r="B30" t="s">
        <v>10</v>
      </c>
      <c r="E30" t="s">
        <v>11</v>
      </c>
      <c r="F30" t="s">
        <v>11</v>
      </c>
    </row>
    <row r="31" ht="12.75">
      <c r="E31" t="s">
        <v>11</v>
      </c>
    </row>
    <row r="32" ht="12.75">
      <c r="E32" t="s">
        <v>11</v>
      </c>
    </row>
  </sheetData>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O40"/>
  <sheetViews>
    <sheetView workbookViewId="0" topLeftCell="A1">
      <selection activeCell="A7" sqref="A7"/>
    </sheetView>
  </sheetViews>
  <sheetFormatPr defaultColWidth="11.421875" defaultRowHeight="12.75"/>
  <cols>
    <col min="4" max="4" width="12.57421875" style="0" customWidth="1"/>
    <col min="5" max="5" width="15.7109375" style="0" customWidth="1"/>
    <col min="7" max="7" width="13.140625" style="0" customWidth="1"/>
    <col min="11" max="11" width="11.8515625" style="0" customWidth="1"/>
  </cols>
  <sheetData>
    <row r="1" ht="12.75">
      <c r="A1" s="25" t="s">
        <v>36</v>
      </c>
    </row>
    <row r="3" spans="11:15" ht="12.75">
      <c r="K3" s="25" t="s">
        <v>52</v>
      </c>
      <c r="L3" s="25"/>
      <c r="M3" s="25"/>
      <c r="N3" s="25"/>
      <c r="O3" s="25"/>
    </row>
    <row r="4" spans="11:15" ht="12.75">
      <c r="K4" s="25" t="s">
        <v>43</v>
      </c>
      <c r="L4" s="25"/>
      <c r="M4" s="25"/>
      <c r="N4" s="25"/>
      <c r="O4" s="25"/>
    </row>
    <row r="8" spans="11:15" ht="12.75">
      <c r="K8" s="66" t="s">
        <v>44</v>
      </c>
      <c r="L8" s="87" t="s">
        <v>45</v>
      </c>
      <c r="M8" s="87" t="s">
        <v>45</v>
      </c>
      <c r="N8" s="88" t="s">
        <v>45</v>
      </c>
      <c r="O8" s="62"/>
    </row>
    <row r="9" spans="11:15" ht="12.75">
      <c r="K9" s="67" t="s">
        <v>49</v>
      </c>
      <c r="L9" s="89" t="s">
        <v>46</v>
      </c>
      <c r="M9" s="89" t="s">
        <v>47</v>
      </c>
      <c r="N9" s="90" t="s">
        <v>48</v>
      </c>
      <c r="O9" s="62"/>
    </row>
    <row r="10" spans="2:15" ht="12.75">
      <c r="B10" s="25" t="s">
        <v>55</v>
      </c>
      <c r="K10" s="68" t="s">
        <v>11</v>
      </c>
      <c r="L10" s="65"/>
      <c r="M10" s="63"/>
      <c r="N10" s="64"/>
      <c r="O10" s="62"/>
    </row>
    <row r="11" spans="2:15" ht="12.75">
      <c r="B11" s="1" t="s">
        <v>0</v>
      </c>
      <c r="C11" s="2" t="s">
        <v>1</v>
      </c>
      <c r="D11" s="2" t="s">
        <v>41</v>
      </c>
      <c r="E11" s="3" t="s">
        <v>3</v>
      </c>
      <c r="G11" s="4" t="s">
        <v>4</v>
      </c>
      <c r="K11" s="69">
        <v>5</v>
      </c>
      <c r="L11" s="71">
        <v>126212.45</v>
      </c>
      <c r="M11" s="75">
        <v>61580.32</v>
      </c>
      <c r="N11" s="72">
        <v>9874.62</v>
      </c>
      <c r="O11" s="62"/>
    </row>
    <row r="12" spans="2:15" ht="12.75">
      <c r="B12" s="5"/>
      <c r="C12" s="6" t="s">
        <v>5</v>
      </c>
      <c r="D12" s="7" t="s">
        <v>42</v>
      </c>
      <c r="E12" s="8"/>
      <c r="G12" s="2" t="s">
        <v>6</v>
      </c>
      <c r="K12" s="69">
        <v>6</v>
      </c>
      <c r="L12" s="71">
        <v>117342.78</v>
      </c>
      <c r="M12" s="75">
        <v>55244.85</v>
      </c>
      <c r="N12" s="72">
        <v>5566.49</v>
      </c>
      <c r="O12" s="62"/>
    </row>
    <row r="13" spans="2:15" ht="12.75">
      <c r="B13" s="19">
        <v>0</v>
      </c>
      <c r="C13" s="19"/>
      <c r="D13" s="19">
        <f>$G$26*-1</f>
        <v>-100000</v>
      </c>
      <c r="E13" s="20">
        <f>D13/(1+$G$14)^C13</f>
        <v>-100000</v>
      </c>
      <c r="G13" s="11" t="s">
        <v>7</v>
      </c>
      <c r="K13" s="69">
        <v>7</v>
      </c>
      <c r="L13" s="71">
        <v>108995.45</v>
      </c>
      <c r="M13" s="75">
        <v>49282.46</v>
      </c>
      <c r="N13" s="72">
        <v>1512.07</v>
      </c>
      <c r="O13" s="62"/>
    </row>
    <row r="14" spans="2:15" ht="12.75">
      <c r="B14" s="10">
        <v>1</v>
      </c>
      <c r="C14" s="10">
        <v>1</v>
      </c>
      <c r="D14" s="10">
        <f>$G$18-$G$22</f>
        <v>17000</v>
      </c>
      <c r="E14" s="20">
        <f>D14/(1+$G$14)^C14</f>
        <v>14782.608695652176</v>
      </c>
      <c r="G14" s="12">
        <v>0.15</v>
      </c>
      <c r="K14" s="69">
        <v>8</v>
      </c>
      <c r="L14" s="71">
        <v>101132.36</v>
      </c>
      <c r="M14" s="75">
        <v>43665.97</v>
      </c>
      <c r="N14" s="83">
        <v>-2307.14</v>
      </c>
      <c r="O14" s="62"/>
    </row>
    <row r="15" spans="2:15" ht="12.75">
      <c r="B15" s="10">
        <v>2</v>
      </c>
      <c r="C15" s="10">
        <v>2</v>
      </c>
      <c r="D15" s="10">
        <f>$G$18-$G$22</f>
        <v>17000</v>
      </c>
      <c r="E15" s="20">
        <f>D15/(1+$G$14)^C15</f>
        <v>12854.44234404537</v>
      </c>
      <c r="G15" t="s">
        <v>11</v>
      </c>
      <c r="K15" s="69">
        <v>9</v>
      </c>
      <c r="L15" s="73">
        <v>93718.67</v>
      </c>
      <c r="M15" s="75">
        <v>38370.48</v>
      </c>
      <c r="N15" s="83">
        <v>-5908.08</v>
      </c>
      <c r="O15" s="62"/>
    </row>
    <row r="16" spans="2:15" ht="12.75">
      <c r="B16" s="10">
        <v>3</v>
      </c>
      <c r="C16" s="10">
        <v>3</v>
      </c>
      <c r="D16" s="10">
        <f>$G$18-$G$22</f>
        <v>17000</v>
      </c>
      <c r="E16" s="20">
        <f>D16/(1+$G$14)^C16</f>
        <v>11177.775951343801</v>
      </c>
      <c r="G16" s="2" t="s">
        <v>37</v>
      </c>
      <c r="K16" s="69">
        <v>10</v>
      </c>
      <c r="L16" s="73">
        <v>86722.42</v>
      </c>
      <c r="M16" s="75">
        <v>33373.15</v>
      </c>
      <c r="N16" s="83">
        <v>-9306.25</v>
      </c>
      <c r="O16" s="62"/>
    </row>
    <row r="17" spans="2:15" ht="12.75">
      <c r="B17" s="10">
        <v>4</v>
      </c>
      <c r="C17" s="10">
        <v>4</v>
      </c>
      <c r="D17" s="10">
        <f>$G$18-$G$22</f>
        <v>17000</v>
      </c>
      <c r="E17" s="20">
        <f>D17/(1+$G$14)^C17</f>
        <v>9719.805175081567</v>
      </c>
      <c r="G17" s="6" t="s">
        <v>38</v>
      </c>
      <c r="K17" s="69">
        <v>11</v>
      </c>
      <c r="L17" s="73">
        <v>80114.3</v>
      </c>
      <c r="M17" s="75">
        <v>28653.07</v>
      </c>
      <c r="N17" s="83">
        <v>-12515.91</v>
      </c>
      <c r="O17" s="62"/>
    </row>
    <row r="18" spans="2:15" ht="12.75">
      <c r="B18" s="10">
        <v>5</v>
      </c>
      <c r="C18" s="10">
        <v>5</v>
      </c>
      <c r="D18" s="10">
        <f>$G$18-$G$22</f>
        <v>17000</v>
      </c>
      <c r="E18" s="20">
        <f>D18/(1+$G$14)^C18</f>
        <v>8452.004500070929</v>
      </c>
      <c r="G18" s="29">
        <v>50000</v>
      </c>
      <c r="K18" s="69">
        <v>12</v>
      </c>
      <c r="L18" s="73">
        <v>73867.39</v>
      </c>
      <c r="M18" s="75">
        <v>24190.99</v>
      </c>
      <c r="N18" s="83">
        <v>-15550.12</v>
      </c>
      <c r="O18" s="62"/>
    </row>
    <row r="19" spans="2:15" ht="12.75">
      <c r="B19" s="10">
        <v>6</v>
      </c>
      <c r="C19" s="10">
        <v>6</v>
      </c>
      <c r="D19" s="10">
        <f>$G$18-$G$22</f>
        <v>17000</v>
      </c>
      <c r="E19" s="20">
        <f>D19/(1+$G$14)^C19</f>
        <v>7349.569130496459</v>
      </c>
      <c r="K19" s="69">
        <v>13</v>
      </c>
      <c r="L19" s="73">
        <v>67956.96</v>
      </c>
      <c r="M19" s="75">
        <v>19969.26</v>
      </c>
      <c r="N19" s="83">
        <v>-18420.9</v>
      </c>
      <c r="O19" s="62"/>
    </row>
    <row r="20" spans="2:15" ht="12.75">
      <c r="B20" s="10">
        <v>7</v>
      </c>
      <c r="C20" s="10">
        <v>7</v>
      </c>
      <c r="D20" s="10">
        <f>$G$18-$G$22</f>
        <v>17000</v>
      </c>
      <c r="E20" s="20">
        <f>D20/(1+$G$14)^C20</f>
        <v>6390.929678692575</v>
      </c>
      <c r="G20" s="2" t="s">
        <v>39</v>
      </c>
      <c r="K20" s="69">
        <v>14</v>
      </c>
      <c r="L20" s="73">
        <v>62360.24</v>
      </c>
      <c r="M20" s="75">
        <v>15971.6</v>
      </c>
      <c r="N20" s="83">
        <v>-21139.31</v>
      </c>
      <c r="O20" s="62"/>
    </row>
    <row r="21" spans="2:15" ht="12.75">
      <c r="B21" s="14">
        <v>8</v>
      </c>
      <c r="C21" s="14">
        <v>8</v>
      </c>
      <c r="D21" s="14">
        <f>$G$18-$G$22</f>
        <v>17000</v>
      </c>
      <c r="E21" s="21">
        <f>D21/(1+$G$14)^C21</f>
        <v>5557.330155384849</v>
      </c>
      <c r="G21" s="11" t="s">
        <v>38</v>
      </c>
      <c r="K21" s="70">
        <v>15</v>
      </c>
      <c r="L21" s="74">
        <v>57056.25</v>
      </c>
      <c r="M21" s="76">
        <v>12183.04</v>
      </c>
      <c r="N21" s="84">
        <v>-23715.53</v>
      </c>
      <c r="O21" s="62"/>
    </row>
    <row r="22" spans="2:15" ht="12.75">
      <c r="B22" s="17"/>
      <c r="C22" s="17"/>
      <c r="D22" s="17"/>
      <c r="E22" s="18"/>
      <c r="G22" s="29">
        <v>33000</v>
      </c>
      <c r="K22" s="62"/>
      <c r="L22" s="62"/>
      <c r="M22" s="62"/>
      <c r="N22" s="62"/>
      <c r="O22" s="62"/>
    </row>
    <row r="23" spans="11:15" ht="12.75">
      <c r="K23" s="62"/>
      <c r="L23" s="62"/>
      <c r="M23" s="62"/>
      <c r="N23" s="62"/>
      <c r="O23" s="62"/>
    </row>
    <row r="24" spans="4:15" ht="12.75">
      <c r="D24" t="s">
        <v>8</v>
      </c>
      <c r="E24" s="52">
        <f>SUM(E13:E23)</f>
        <v>-23715.53436923228</v>
      </c>
      <c r="G24" s="2" t="s">
        <v>40</v>
      </c>
      <c r="K24" s="62"/>
      <c r="L24" s="62"/>
      <c r="M24" s="62"/>
      <c r="N24" s="62"/>
      <c r="O24" s="62"/>
    </row>
    <row r="25" spans="7:15" ht="12.75">
      <c r="G25" s="11" t="s">
        <v>11</v>
      </c>
      <c r="K25" s="25" t="s">
        <v>51</v>
      </c>
      <c r="L25" s="62"/>
      <c r="M25" s="62"/>
      <c r="N25" s="62"/>
      <c r="O25" s="62"/>
    </row>
    <row r="26" spans="7:14" ht="12.75">
      <c r="G26" s="29">
        <v>100000</v>
      </c>
      <c r="K26" s="77"/>
      <c r="L26" s="78" t="s">
        <v>60</v>
      </c>
      <c r="M26" s="78"/>
      <c r="N26" s="79"/>
    </row>
    <row r="27" spans="4:14" ht="12.75">
      <c r="D27" s="16" t="s">
        <v>9</v>
      </c>
      <c r="E27" s="22">
        <f>NPV(G14,D14:D21)-G26</f>
        <v>-23715.534369232293</v>
      </c>
      <c r="K27" s="85"/>
      <c r="L27" s="34" t="s">
        <v>50</v>
      </c>
      <c r="M27" s="34"/>
      <c r="N27" s="80"/>
    </row>
    <row r="28" spans="11:14" ht="12.75">
      <c r="K28" s="86"/>
      <c r="L28" s="81" t="s">
        <v>61</v>
      </c>
      <c r="M28" s="81"/>
      <c r="N28" s="57"/>
    </row>
    <row r="29" ht="27">
      <c r="E29" s="82" t="s">
        <v>11</v>
      </c>
    </row>
    <row r="30" spans="2:6" ht="12.75">
      <c r="B30" t="s">
        <v>11</v>
      </c>
      <c r="E30" t="s">
        <v>11</v>
      </c>
      <c r="F30" t="s">
        <v>11</v>
      </c>
    </row>
    <row r="31" ht="12.75">
      <c r="E31" t="s">
        <v>11</v>
      </c>
    </row>
    <row r="32" ht="12.75">
      <c r="E32" t="s">
        <v>11</v>
      </c>
    </row>
    <row r="40" ht="27">
      <c r="E40" s="82" t="s">
        <v>11</v>
      </c>
    </row>
  </sheetData>
  <printOptions/>
  <pageMargins left="0.75" right="0.75" top="1" bottom="1" header="0" footer="0"/>
  <pageSetup horizontalDpi="300" verticalDpi="300" orientation="portrait" pageOrder="overThenDown" scale="90" r:id="rId2"/>
  <drawing r:id="rId1"/>
</worksheet>
</file>

<file path=xl/worksheets/sheet5.xml><?xml version="1.0" encoding="utf-8"?>
<worksheet xmlns="http://schemas.openxmlformats.org/spreadsheetml/2006/main" xmlns:r="http://schemas.openxmlformats.org/officeDocument/2006/relationships">
  <dimension ref="A1:G39"/>
  <sheetViews>
    <sheetView workbookViewId="0" topLeftCell="A13">
      <selection activeCell="E15" sqref="E15"/>
    </sheetView>
  </sheetViews>
  <sheetFormatPr defaultColWidth="11.421875" defaultRowHeight="12.75"/>
  <cols>
    <col min="4" max="4" width="12.28125" style="0" bestFit="1" customWidth="1"/>
    <col min="5" max="5" width="12.57421875" style="0" customWidth="1"/>
    <col min="7" max="7" width="13.00390625" style="0" customWidth="1"/>
  </cols>
  <sheetData>
    <row r="1" ht="12.75">
      <c r="A1" t="s">
        <v>33</v>
      </c>
    </row>
    <row r="10" spans="2:4" ht="12.75">
      <c r="B10" s="38" t="s">
        <v>34</v>
      </c>
      <c r="C10" s="39"/>
      <c r="D10" s="37"/>
    </row>
    <row r="11" spans="2:4" ht="12.75">
      <c r="B11" s="59" t="s">
        <v>35</v>
      </c>
      <c r="C11" s="42"/>
      <c r="D11" s="93">
        <f>PMT(G20,8,G26,,1)</f>
        <v>-1338.3313640564973</v>
      </c>
    </row>
    <row r="16" ht="12.75">
      <c r="B16" s="25" t="s">
        <v>59</v>
      </c>
    </row>
    <row r="17" spans="2:7" ht="12.75">
      <c r="B17" s="1" t="s">
        <v>0</v>
      </c>
      <c r="C17" s="2" t="s">
        <v>1</v>
      </c>
      <c r="D17" s="2" t="s">
        <v>56</v>
      </c>
      <c r="E17" s="3" t="s">
        <v>3</v>
      </c>
      <c r="G17" s="4" t="s">
        <v>4</v>
      </c>
    </row>
    <row r="18" spans="2:7" ht="12.75">
      <c r="B18" s="5"/>
      <c r="C18" s="6" t="s">
        <v>5</v>
      </c>
      <c r="D18" s="43"/>
      <c r="E18" s="8"/>
      <c r="G18" s="2" t="s">
        <v>6</v>
      </c>
    </row>
    <row r="19" spans="2:7" ht="12.75">
      <c r="B19" s="19">
        <v>0</v>
      </c>
      <c r="C19" s="54">
        <v>0</v>
      </c>
      <c r="D19" s="53">
        <f>$G$23*-1</f>
        <v>1338.3313640564973</v>
      </c>
      <c r="E19" s="55">
        <f aca="true" t="shared" si="0" ref="E19:E26">D19/(1+$G$20)^C19</f>
        <v>1338.3313640564973</v>
      </c>
      <c r="G19" s="6" t="s">
        <v>7</v>
      </c>
    </row>
    <row r="20" spans="2:7" ht="12.75">
      <c r="B20" s="10">
        <v>1</v>
      </c>
      <c r="C20" s="9">
        <v>1</v>
      </c>
      <c r="D20" s="58">
        <f aca="true" t="shared" si="1" ref="D20:D26">$G$23*-1</f>
        <v>1338.3313640564973</v>
      </c>
      <c r="E20" s="56">
        <f t="shared" si="0"/>
        <v>1312.089572604409</v>
      </c>
      <c r="G20" s="12">
        <v>0.02</v>
      </c>
    </row>
    <row r="21" spans="2:5" ht="12.75">
      <c r="B21" s="10">
        <v>2</v>
      </c>
      <c r="C21" s="9">
        <v>2</v>
      </c>
      <c r="D21" s="58">
        <f t="shared" si="1"/>
        <v>1338.3313640564973</v>
      </c>
      <c r="E21" s="56">
        <f t="shared" si="0"/>
        <v>1286.362326082754</v>
      </c>
    </row>
    <row r="22" spans="2:7" ht="12.75">
      <c r="B22" s="10">
        <v>3</v>
      </c>
      <c r="C22" s="9">
        <v>3</v>
      </c>
      <c r="D22" s="58">
        <f t="shared" si="1"/>
        <v>1338.3313640564973</v>
      </c>
      <c r="E22" s="56">
        <f t="shared" si="0"/>
        <v>1261.1395353752491</v>
      </c>
      <c r="G22" s="91" t="s">
        <v>57</v>
      </c>
    </row>
    <row r="23" spans="2:7" ht="12.75">
      <c r="B23" s="10">
        <v>4</v>
      </c>
      <c r="C23" s="9">
        <v>4</v>
      </c>
      <c r="D23" s="58">
        <f t="shared" si="1"/>
        <v>1338.3313640564973</v>
      </c>
      <c r="E23" s="56">
        <f t="shared" si="0"/>
        <v>1236.4113091914205</v>
      </c>
      <c r="G23" s="92">
        <f>D11</f>
        <v>-1338.3313640564973</v>
      </c>
    </row>
    <row r="24" spans="2:5" ht="12.75">
      <c r="B24" s="10">
        <v>5</v>
      </c>
      <c r="C24" s="9">
        <v>5</v>
      </c>
      <c r="D24" s="58">
        <f t="shared" si="1"/>
        <v>1338.3313640564973</v>
      </c>
      <c r="E24" s="56">
        <f t="shared" si="0"/>
        <v>1212.1679501876672</v>
      </c>
    </row>
    <row r="25" spans="2:7" ht="12.75">
      <c r="B25" s="10">
        <v>6</v>
      </c>
      <c r="C25" s="9">
        <v>6</v>
      </c>
      <c r="D25" s="58">
        <f t="shared" si="1"/>
        <v>1338.3313640564973</v>
      </c>
      <c r="E25" s="56">
        <f t="shared" si="0"/>
        <v>1188.3999511643797</v>
      </c>
      <c r="G25" s="29" t="s">
        <v>53</v>
      </c>
    </row>
    <row r="26" spans="2:7" ht="12.75">
      <c r="B26" s="10">
        <v>7</v>
      </c>
      <c r="C26" s="9">
        <v>7</v>
      </c>
      <c r="D26" s="58">
        <f t="shared" si="1"/>
        <v>1338.3313640564973</v>
      </c>
      <c r="E26" s="56">
        <f t="shared" si="0"/>
        <v>1165.0979913376273</v>
      </c>
      <c r="G26" s="6">
        <v>10000</v>
      </c>
    </row>
    <row r="27" spans="2:5" ht="12.75">
      <c r="B27" s="14">
        <v>8</v>
      </c>
      <c r="C27" s="13" t="s">
        <v>11</v>
      </c>
      <c r="D27" s="23"/>
      <c r="E27" s="57"/>
    </row>
    <row r="28" spans="2:5" ht="12.75">
      <c r="B28" s="17"/>
      <c r="C28" s="17"/>
      <c r="D28" s="17"/>
      <c r="E28" s="18"/>
    </row>
    <row r="30" spans="4:5" ht="12.75">
      <c r="D30" t="s">
        <v>8</v>
      </c>
      <c r="E30" s="52">
        <f>SUM(E19:E29)</f>
        <v>10000.000000000004</v>
      </c>
    </row>
    <row r="33" spans="4:5" ht="12.75">
      <c r="D33" s="35" t="s">
        <v>11</v>
      </c>
      <c r="E33" s="60" t="s">
        <v>11</v>
      </c>
    </row>
    <row r="34" spans="4:5" ht="12.75">
      <c r="D34" s="61"/>
      <c r="E34" s="61"/>
    </row>
    <row r="37" spans="2:6" ht="12.75">
      <c r="B37" t="s">
        <v>11</v>
      </c>
      <c r="E37" t="s">
        <v>11</v>
      </c>
      <c r="F37" t="s">
        <v>11</v>
      </c>
    </row>
    <row r="38" ht="12.75">
      <c r="E38" t="s">
        <v>11</v>
      </c>
    </row>
    <row r="39" ht="12.75">
      <c r="E39" t="s">
        <v>11</v>
      </c>
    </row>
  </sheetData>
  <printOptions/>
  <pageMargins left="0.75" right="0.75" top="1" bottom="1" header="0" footer="0"/>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32"/>
  <sheetViews>
    <sheetView workbookViewId="0" topLeftCell="A6">
      <selection activeCell="G30" sqref="G30"/>
    </sheetView>
  </sheetViews>
  <sheetFormatPr defaultColWidth="11.421875" defaultRowHeight="12.75"/>
  <cols>
    <col min="5" max="5" width="11.7109375" style="0" bestFit="1" customWidth="1"/>
    <col min="7" max="7" width="12.7109375" style="0" customWidth="1"/>
  </cols>
  <sheetData>
    <row r="1" ht="12.75">
      <c r="A1" t="s">
        <v>13</v>
      </c>
    </row>
    <row r="9" ht="12.75">
      <c r="B9" s="25" t="s">
        <v>55</v>
      </c>
    </row>
    <row r="10" spans="2:7" ht="12.75">
      <c r="B10" s="1" t="s">
        <v>0</v>
      </c>
      <c r="C10" s="2" t="s">
        <v>1</v>
      </c>
      <c r="D10" s="2" t="s">
        <v>57</v>
      </c>
      <c r="E10" s="3" t="s">
        <v>3</v>
      </c>
      <c r="G10" s="4" t="s">
        <v>4</v>
      </c>
    </row>
    <row r="11" spans="2:7" ht="12.75">
      <c r="B11" s="5"/>
      <c r="C11" s="6" t="s">
        <v>5</v>
      </c>
      <c r="D11" s="7"/>
      <c r="E11" s="8"/>
      <c r="G11" s="2" t="s">
        <v>6</v>
      </c>
    </row>
    <row r="12" spans="2:7" ht="12.75">
      <c r="B12" s="19">
        <v>0</v>
      </c>
      <c r="C12" s="19">
        <v>0</v>
      </c>
      <c r="D12" s="19">
        <f>$G$16</f>
        <v>400</v>
      </c>
      <c r="E12" s="24">
        <f>D12/(1+$G$13)^C12</f>
        <v>400</v>
      </c>
      <c r="G12" s="11" t="s">
        <v>7</v>
      </c>
    </row>
    <row r="13" spans="2:7" ht="12.75">
      <c r="B13" s="10">
        <v>1</v>
      </c>
      <c r="C13" s="10">
        <v>1</v>
      </c>
      <c r="D13" s="10">
        <f aca="true" t="shared" si="0" ref="D13:D19">$G$16</f>
        <v>400</v>
      </c>
      <c r="E13" s="20">
        <f aca="true" t="shared" si="1" ref="E13:E19">D13/(1+$G$13)^C13</f>
        <v>388.34951456310677</v>
      </c>
      <c r="G13" s="12">
        <v>0.03</v>
      </c>
    </row>
    <row r="14" spans="2:5" ht="12.75">
      <c r="B14" s="10">
        <v>2</v>
      </c>
      <c r="C14" s="10">
        <v>2</v>
      </c>
      <c r="D14" s="10">
        <f t="shared" si="0"/>
        <v>400</v>
      </c>
      <c r="E14" s="20">
        <f t="shared" si="1"/>
        <v>377.03836365350173</v>
      </c>
    </row>
    <row r="15" spans="2:7" ht="12.75">
      <c r="B15" s="10">
        <v>3</v>
      </c>
      <c r="C15" s="10">
        <v>3</v>
      </c>
      <c r="D15" s="10">
        <f t="shared" si="0"/>
        <v>400</v>
      </c>
      <c r="E15" s="20">
        <f t="shared" si="1"/>
        <v>366.05666374126383</v>
      </c>
      <c r="G15" s="29" t="s">
        <v>57</v>
      </c>
    </row>
    <row r="16" spans="2:7" ht="12.75">
      <c r="B16" s="10">
        <v>4</v>
      </c>
      <c r="C16" s="10">
        <v>4</v>
      </c>
      <c r="D16" s="10">
        <f t="shared" si="0"/>
        <v>400</v>
      </c>
      <c r="E16" s="20">
        <f t="shared" si="1"/>
        <v>355.39481916627557</v>
      </c>
      <c r="G16" s="6">
        <v>400</v>
      </c>
    </row>
    <row r="17" spans="2:5" ht="12.75">
      <c r="B17" s="10">
        <v>5</v>
      </c>
      <c r="C17" s="10">
        <v>5</v>
      </c>
      <c r="D17" s="10">
        <f t="shared" si="0"/>
        <v>400</v>
      </c>
      <c r="E17" s="20">
        <f t="shared" si="1"/>
        <v>345.04351375366565</v>
      </c>
    </row>
    <row r="18" spans="2:5" ht="12.75">
      <c r="B18" s="10">
        <v>6</v>
      </c>
      <c r="C18" s="10">
        <v>6</v>
      </c>
      <c r="D18" s="10">
        <f t="shared" si="0"/>
        <v>400</v>
      </c>
      <c r="E18" s="20">
        <f t="shared" si="1"/>
        <v>334.99370267346177</v>
      </c>
    </row>
    <row r="19" spans="2:5" ht="12.75">
      <c r="B19" s="10">
        <v>7</v>
      </c>
      <c r="C19" s="10">
        <v>7</v>
      </c>
      <c r="D19" s="10">
        <f t="shared" si="0"/>
        <v>400</v>
      </c>
      <c r="E19" s="20">
        <f t="shared" si="1"/>
        <v>325.2366045373415</v>
      </c>
    </row>
    <row r="20" spans="2:5" ht="12.75">
      <c r="B20" s="14">
        <v>8</v>
      </c>
      <c r="C20" s="14" t="s">
        <v>11</v>
      </c>
      <c r="D20" s="23"/>
      <c r="E20" s="23"/>
    </row>
    <row r="21" spans="2:5" ht="12.75">
      <c r="B21" s="17"/>
      <c r="C21" s="17"/>
      <c r="D21" s="17"/>
      <c r="E21" s="18"/>
    </row>
    <row r="23" spans="4:5" ht="12.75">
      <c r="D23" t="s">
        <v>8</v>
      </c>
      <c r="E23" s="15">
        <f>SUM(E12:E22)</f>
        <v>2892.113182088617</v>
      </c>
    </row>
    <row r="26" spans="4:5" ht="12.75">
      <c r="D26" s="16" t="s">
        <v>9</v>
      </c>
      <c r="E26" s="22">
        <f>PV(3%,8,-400,,1)</f>
        <v>2892.1131820886158</v>
      </c>
    </row>
    <row r="30" spans="2:6" ht="12.75">
      <c r="B30" t="s">
        <v>10</v>
      </c>
      <c r="E30" t="s">
        <v>11</v>
      </c>
      <c r="F30" t="s">
        <v>11</v>
      </c>
    </row>
    <row r="31" ht="12.75">
      <c r="E31" t="s">
        <v>11</v>
      </c>
    </row>
    <row r="32" ht="12.75">
      <c r="E32" t="s">
        <v>11</v>
      </c>
    </row>
  </sheetData>
  <printOptions/>
  <pageMargins left="0.75" right="0.75" top="1" bottom="1" header="0" footer="0"/>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I37"/>
  <sheetViews>
    <sheetView tabSelected="1" workbookViewId="0" topLeftCell="A11">
      <selection activeCell="F19" sqref="F19"/>
    </sheetView>
  </sheetViews>
  <sheetFormatPr defaultColWidth="11.421875" defaultRowHeight="12.75"/>
  <cols>
    <col min="4" max="4" width="14.140625" style="0" customWidth="1"/>
    <col min="5" max="5" width="13.7109375" style="0" bestFit="1" customWidth="1"/>
    <col min="7" max="7" width="13.00390625" style="0" customWidth="1"/>
  </cols>
  <sheetData>
    <row r="1" spans="1:7" ht="12.75">
      <c r="A1" s="25" t="s">
        <v>24</v>
      </c>
      <c r="C1" s="25"/>
      <c r="D1" s="25"/>
      <c r="E1" s="25"/>
      <c r="F1" s="25"/>
      <c r="G1" s="25"/>
    </row>
    <row r="2" spans="3:4" ht="12.75">
      <c r="C2" s="25"/>
      <c r="D2" s="25"/>
    </row>
    <row r="11" spans="2:7" ht="12.75">
      <c r="B11" s="25" t="s">
        <v>55</v>
      </c>
      <c r="G11" s="26" t="s">
        <v>4</v>
      </c>
    </row>
    <row r="12" spans="2:7" ht="12.75">
      <c r="B12" s="1" t="s">
        <v>0</v>
      </c>
      <c r="C12" s="27" t="s">
        <v>1</v>
      </c>
      <c r="D12" s="2" t="s">
        <v>56</v>
      </c>
      <c r="E12" s="27" t="s">
        <v>14</v>
      </c>
      <c r="G12" s="26" t="s">
        <v>15</v>
      </c>
    </row>
    <row r="13" spans="2:7" ht="12.75">
      <c r="B13" s="5"/>
      <c r="C13" s="7" t="s">
        <v>5</v>
      </c>
      <c r="D13" s="7"/>
      <c r="E13" s="7"/>
      <c r="G13" s="28">
        <v>0.03</v>
      </c>
    </row>
    <row r="14" spans="2:5" ht="12.75">
      <c r="B14" s="19">
        <v>0</v>
      </c>
      <c r="C14" s="19"/>
      <c r="D14" s="19"/>
      <c r="E14" s="19"/>
    </row>
    <row r="15" spans="2:7" ht="12.75">
      <c r="B15" s="10">
        <v>1</v>
      </c>
      <c r="C15" s="10">
        <v>1</v>
      </c>
      <c r="D15" s="10">
        <f aca="true" t="shared" si="0" ref="D15:D22">$G$16</f>
        <v>400</v>
      </c>
      <c r="E15" s="20">
        <f aca="true" t="shared" si="1" ref="E15:E22">D15/(1+$G$13)^C15</f>
        <v>388.34951456310677</v>
      </c>
      <c r="G15" s="29" t="s">
        <v>57</v>
      </c>
    </row>
    <row r="16" spans="2:7" ht="12.75">
      <c r="B16" s="10">
        <v>2</v>
      </c>
      <c r="C16" s="10">
        <v>2</v>
      </c>
      <c r="D16" s="10">
        <f t="shared" si="0"/>
        <v>400</v>
      </c>
      <c r="E16" s="20">
        <f t="shared" si="1"/>
        <v>377.03836365350173</v>
      </c>
      <c r="G16" s="6">
        <v>400</v>
      </c>
    </row>
    <row r="17" spans="2:5" ht="12.75">
      <c r="B17" s="10">
        <v>3</v>
      </c>
      <c r="C17" s="10">
        <v>3</v>
      </c>
      <c r="D17" s="10">
        <f t="shared" si="0"/>
        <v>400</v>
      </c>
      <c r="E17" s="20">
        <f t="shared" si="1"/>
        <v>366.05666374126383</v>
      </c>
    </row>
    <row r="18" spans="2:5" ht="12.75">
      <c r="B18" s="10">
        <v>4</v>
      </c>
      <c r="C18" s="10">
        <v>4</v>
      </c>
      <c r="D18" s="10">
        <f t="shared" si="0"/>
        <v>400</v>
      </c>
      <c r="E18" s="20">
        <f t="shared" si="1"/>
        <v>355.39481916627557</v>
      </c>
    </row>
    <row r="19" spans="2:5" ht="12.75">
      <c r="B19" s="10">
        <v>5</v>
      </c>
      <c r="C19" s="10">
        <v>5</v>
      </c>
      <c r="D19" s="10">
        <f t="shared" si="0"/>
        <v>400</v>
      </c>
      <c r="E19" s="20">
        <f t="shared" si="1"/>
        <v>345.04351375366565</v>
      </c>
    </row>
    <row r="20" spans="2:5" ht="12.75">
      <c r="B20" s="30">
        <v>6</v>
      </c>
      <c r="C20" s="10">
        <v>6</v>
      </c>
      <c r="D20" s="10">
        <f t="shared" si="0"/>
        <v>400</v>
      </c>
      <c r="E20" s="20">
        <f t="shared" si="1"/>
        <v>334.99370267346177</v>
      </c>
    </row>
    <row r="21" spans="2:5" ht="12.75">
      <c r="B21" s="30">
        <v>7</v>
      </c>
      <c r="C21" s="10">
        <v>7</v>
      </c>
      <c r="D21" s="10">
        <f t="shared" si="0"/>
        <v>400</v>
      </c>
      <c r="E21" s="20">
        <f t="shared" si="1"/>
        <v>325.2366045373415</v>
      </c>
    </row>
    <row r="22" spans="2:5" ht="12.75">
      <c r="B22" s="94">
        <v>8</v>
      </c>
      <c r="C22" s="14">
        <v>8</v>
      </c>
      <c r="D22" s="10">
        <f t="shared" si="0"/>
        <v>400</v>
      </c>
      <c r="E22" s="20">
        <f t="shared" si="1"/>
        <v>315.7636937255743</v>
      </c>
    </row>
    <row r="23" spans="4:5" ht="12.75">
      <c r="D23" s="31" t="s">
        <v>8</v>
      </c>
      <c r="E23" s="32">
        <f>SUM(E15:E22)</f>
        <v>2807.876875814191</v>
      </c>
    </row>
    <row r="24" spans="4:9" ht="12.75">
      <c r="D24" s="27" t="s">
        <v>16</v>
      </c>
      <c r="E24" s="33"/>
      <c r="G24" s="34"/>
      <c r="H24" s="34"/>
      <c r="I24" s="34"/>
    </row>
    <row r="25" spans="4:9" ht="12.75">
      <c r="D25" s="7" t="s">
        <v>17</v>
      </c>
      <c r="E25" s="8">
        <f>1/(1+$G$13)^3</f>
        <v>0.9151416593531596</v>
      </c>
      <c r="G25" s="35"/>
      <c r="H25" s="35"/>
      <c r="I25" s="36"/>
    </row>
    <row r="26" spans="4:5" ht="12.75">
      <c r="D26" s="27" t="s">
        <v>18</v>
      </c>
      <c r="E26" s="47">
        <f>E23*E25</f>
        <v>2569.6051033919643</v>
      </c>
    </row>
    <row r="27" spans="4:5" ht="12.75">
      <c r="D27" s="7" t="s">
        <v>19</v>
      </c>
      <c r="E27" s="8"/>
    </row>
    <row r="28" spans="4:5" ht="12.75">
      <c r="D28" s="34"/>
      <c r="E28" s="34"/>
    </row>
    <row r="30" spans="4:6" ht="12.75">
      <c r="D30" s="38" t="s">
        <v>20</v>
      </c>
      <c r="E30" s="39"/>
      <c r="F30" s="37"/>
    </row>
    <row r="31" spans="2:6" ht="12.75">
      <c r="B31" s="40"/>
      <c r="C31" s="35"/>
      <c r="D31" s="41" t="s">
        <v>26</v>
      </c>
      <c r="E31" s="42"/>
      <c r="F31" s="8"/>
    </row>
    <row r="32" spans="2:5" ht="12.75">
      <c r="B32" s="40"/>
      <c r="C32" s="35"/>
      <c r="D32" s="35"/>
      <c r="E32" s="35"/>
    </row>
    <row r="33" spans="2:5" ht="12.75">
      <c r="B33" s="40"/>
      <c r="C33" s="40"/>
      <c r="D33" s="27" t="s">
        <v>21</v>
      </c>
      <c r="E33" s="46">
        <f>PV($G$13,8,400)*(PV($G$13,3,,1))</f>
        <v>2569.6051033919634</v>
      </c>
    </row>
    <row r="34" spans="1:5" ht="12.75">
      <c r="A34" s="34"/>
      <c r="D34" s="43" t="s">
        <v>22</v>
      </c>
      <c r="E34" s="44"/>
    </row>
    <row r="35" spans="4:6" ht="12.75">
      <c r="D35" s="7" t="s">
        <v>23</v>
      </c>
      <c r="E35" s="23"/>
      <c r="F35" t="s">
        <v>11</v>
      </c>
    </row>
    <row r="37" ht="12.75">
      <c r="D37" s="45" t="s">
        <v>25</v>
      </c>
    </row>
  </sheetData>
  <printOptions/>
  <pageMargins left="0.75" right="0.75" top="1" bottom="1"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Marco Plaza Vidaurre</cp:lastModifiedBy>
  <cp:lastPrinted>2003-11-09T19:53:06Z</cp:lastPrinted>
  <dcterms:created xsi:type="dcterms:W3CDTF">2003-11-01T00:21:37Z</dcterms:created>
  <dcterms:modified xsi:type="dcterms:W3CDTF">2003-11-09T19:54:28Z</dcterms:modified>
  <cp:category/>
  <cp:version/>
  <cp:contentType/>
  <cp:contentStatus/>
</cp:coreProperties>
</file>