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580" windowHeight="6030" activeTab="3"/>
  </bookViews>
  <sheets>
    <sheet name="pre D_B1" sheetId="1" r:id="rId1"/>
    <sheet name="pre B_B2" sheetId="2" r:id="rId2"/>
    <sheet name="pre A" sheetId="3" r:id="rId3"/>
    <sheet name="pre_D_B2" sheetId="4" r:id="rId4"/>
    <sheet name="x" sheetId="5" r:id="rId5"/>
    <sheet name="pre B_B1" sheetId="6" r:id="rId6"/>
    <sheet name="pre C" sheetId="7" r:id="rId7"/>
  </sheets>
  <definedNames/>
  <calcPr fullCalcOnLoad="1"/>
</workbook>
</file>

<file path=xl/sharedStrings.xml><?xml version="1.0" encoding="utf-8"?>
<sst xmlns="http://schemas.openxmlformats.org/spreadsheetml/2006/main" count="146" uniqueCount="46">
  <si>
    <t>n</t>
  </si>
  <si>
    <t>periodos de</t>
  </si>
  <si>
    <t>rentas</t>
  </si>
  <si>
    <t>valor presente</t>
  </si>
  <si>
    <t>carga de datos</t>
  </si>
  <si>
    <t>actualización</t>
  </si>
  <si>
    <t>tasa de</t>
  </si>
  <si>
    <t>interés</t>
  </si>
  <si>
    <t>suma   =</t>
  </si>
  <si>
    <t xml:space="preserve"> </t>
  </si>
  <si>
    <t>valor actual</t>
  </si>
  <si>
    <t>tasa de interés</t>
  </si>
  <si>
    <t>valor futuro</t>
  </si>
  <si>
    <t>capitalización</t>
  </si>
  <si>
    <t>préstamo</t>
  </si>
  <si>
    <t>pagos</t>
  </si>
  <si>
    <t>pago</t>
  </si>
  <si>
    <t>Tabla de cálculos para la comprobación de los resultados</t>
  </si>
  <si>
    <t>cálculos con la función excel</t>
  </si>
  <si>
    <t>n (meses)</t>
  </si>
  <si>
    <t>valor del pago</t>
  </si>
  <si>
    <t>(meses)</t>
  </si>
  <si>
    <t>periodos</t>
  </si>
  <si>
    <t>comprobación de los cálculos</t>
  </si>
  <si>
    <t>Tabla de cálculos de la serie</t>
  </si>
  <si>
    <t>cuota inicial</t>
  </si>
  <si>
    <t>Tabla de comprobación de los cálculos</t>
  </si>
  <si>
    <t>resultado de la tabla de comprobación</t>
  </si>
  <si>
    <t>cálculos utilizando la fórmula del excel</t>
  </si>
  <si>
    <t xml:space="preserve">renta </t>
  </si>
  <si>
    <t>PREGUNTA B: Práctica Nº 3, ciclo 2005 - 1</t>
  </si>
  <si>
    <t>TABLA 1</t>
  </si>
  <si>
    <t xml:space="preserve">     TABLA 1</t>
  </si>
  <si>
    <t>TABLA 2</t>
  </si>
  <si>
    <t xml:space="preserve">suma de la </t>
  </si>
  <si>
    <t>precio contado</t>
  </si>
  <si>
    <t>PREGUNTA D : PRACTICA 3 CICLO 2005 - 1</t>
  </si>
  <si>
    <t>PREGUNTA A:  Práctica Nº 3, ciclo 2005- 1</t>
  </si>
  <si>
    <t>PREGUNTA C: PRACTICA 3 CICLO 2005 - 1</t>
  </si>
  <si>
    <t xml:space="preserve">cuota </t>
  </si>
  <si>
    <t>inicial</t>
  </si>
  <si>
    <t>precio</t>
  </si>
  <si>
    <t>contado</t>
  </si>
  <si>
    <t>ADO5B2</t>
  </si>
  <si>
    <t>ADO5B1</t>
  </si>
  <si>
    <t>ADDO5B1</t>
  </si>
</sst>
</file>

<file path=xl/styles.xml><?xml version="1.0" encoding="utf-8"?>
<styleSheet xmlns="http://schemas.openxmlformats.org/spreadsheetml/2006/main">
  <numFmts count="33">
    <numFmt numFmtId="5" formatCode="&quot;S/.&quot;\ #,##0_);\(&quot;S/.&quot;\ #,##0\)"/>
    <numFmt numFmtId="6" formatCode="&quot;S/.&quot;\ #,##0_);[Red]\(&quot;S/.&quot;\ #,##0\)"/>
    <numFmt numFmtId="7" formatCode="&quot;S/.&quot;\ #,##0.00_);\(&quot;S/.&quot;\ #,##0.00\)"/>
    <numFmt numFmtId="8" formatCode="&quot;S/.&quot;\ #,##0.00_);[Red]\(&quot;S/.&quot;\ #,##0.00\)"/>
    <numFmt numFmtId="42" formatCode="_(&quot;S/.&quot;\ * #,##0_);_(&quot;S/.&quot;\ * \(#,##0\);_(&quot;S/.&quot;\ * &quot;-&quot;_);_(@_)"/>
    <numFmt numFmtId="41" formatCode="_(* #,##0_);_(* \(#,##0\);_(* &quot;-&quot;_);_(@_)"/>
    <numFmt numFmtId="44" formatCode="_(&quot;S/.&quot;\ * #,##0.00_);_(&quot;S/.&quot;\ * \(#,##0.00\);_(&quot;S/.&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S/.-280A]\ #,##0.00_ ;[Red]\-[$S/.-280A]\ #,##0.00\ "/>
    <numFmt numFmtId="173" formatCode="&quot;$&quot;#,##0.0000;[Red]\-&quot;$&quot;#,##0.0000"/>
    <numFmt numFmtId="174" formatCode="[$S/.-280A]\ #,##0.0000_ ;[Red]\-[$S/.-280A]\ #,##0.0000\ "/>
    <numFmt numFmtId="175" formatCode="[$S/.-280A]\ #,##0.00"/>
    <numFmt numFmtId="176" formatCode="&quot;$&quot;#,##0.000;[Red]\-&quot;$&quot;#,##0.000"/>
    <numFmt numFmtId="177" formatCode="&quot;S/.&quot;\ #,##0.00"/>
    <numFmt numFmtId="178" formatCode="#,##0.00_ ;[Red]\-#,##0.00\ "/>
    <numFmt numFmtId="179" formatCode="0.0%"/>
    <numFmt numFmtId="180" formatCode="0.0"/>
    <numFmt numFmtId="181" formatCode="0.00000"/>
    <numFmt numFmtId="182" formatCode="0.0000"/>
    <numFmt numFmtId="183" formatCode="0.000"/>
    <numFmt numFmtId="184" formatCode="[$S/.-280A]\ #,##0.000"/>
    <numFmt numFmtId="185" formatCode="[$S/.-280A]\ #,##0.0000"/>
    <numFmt numFmtId="186" formatCode="#,##0.000"/>
    <numFmt numFmtId="187" formatCode="#,##0.0000"/>
    <numFmt numFmtId="188" formatCode="[$S/.-280A]\ #,##0.000_ ;[Red]\-[$S/.-280A]\ #,##0.000\ "/>
  </numFmts>
  <fonts count="3">
    <font>
      <sz val="10"/>
      <name val="Arial"/>
      <family val="0"/>
    </font>
    <font>
      <u val="single"/>
      <sz val="10"/>
      <name val="Arial"/>
      <family val="2"/>
    </font>
    <font>
      <b/>
      <u val="single"/>
      <sz val="10"/>
      <name val="Arial"/>
      <family val="2"/>
    </font>
  </fonts>
  <fills count="5">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15">
    <border>
      <left/>
      <right/>
      <top/>
      <bottom/>
      <diagonal/>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3" borderId="4" xfId="0" applyFill="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2" borderId="6" xfId="0" applyFill="1" applyBorder="1" applyAlignment="1">
      <alignment horizontal="center"/>
    </xf>
    <xf numFmtId="10" fontId="0" fillId="2" borderId="7" xfId="19" applyNumberFormat="1" applyFill="1"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2" borderId="9" xfId="0" applyFill="1" applyBorder="1" applyAlignment="1">
      <alignment/>
    </xf>
    <xf numFmtId="0" fontId="0" fillId="0" borderId="0" xfId="0" applyBorder="1" applyAlignment="1">
      <alignment horizontal="center"/>
    </xf>
    <xf numFmtId="0" fontId="0" fillId="0" borderId="2" xfId="0" applyBorder="1" applyAlignment="1">
      <alignment horizontal="center"/>
    </xf>
    <xf numFmtId="0" fontId="1" fillId="0" borderId="0" xfId="0" applyFont="1" applyAlignment="1">
      <alignment/>
    </xf>
    <xf numFmtId="0" fontId="0" fillId="2" borderId="4" xfId="0" applyFill="1" applyBorder="1" applyAlignment="1">
      <alignment/>
    </xf>
    <xf numFmtId="0" fontId="0" fillId="2" borderId="2" xfId="0" applyFill="1" applyBorder="1" applyAlignment="1">
      <alignment/>
    </xf>
    <xf numFmtId="0" fontId="0" fillId="2" borderId="4" xfId="0" applyFill="1" applyBorder="1" applyAlignment="1">
      <alignment horizontal="center"/>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horizontal="center"/>
    </xf>
    <xf numFmtId="0" fontId="0" fillId="2" borderId="10" xfId="0" applyFill="1" applyBorder="1" applyAlignment="1">
      <alignment/>
    </xf>
    <xf numFmtId="0" fontId="0" fillId="2" borderId="6" xfId="0" applyFill="1" applyBorder="1" applyAlignment="1">
      <alignment/>
    </xf>
    <xf numFmtId="178" fontId="0" fillId="0" borderId="0" xfId="0" applyNumberFormat="1" applyAlignment="1">
      <alignment/>
    </xf>
    <xf numFmtId="179" fontId="0" fillId="2" borderId="7" xfId="19" applyNumberFormat="1" applyFill="1" applyBorder="1" applyAlignment="1">
      <alignment horizontal="center"/>
    </xf>
    <xf numFmtId="4" fontId="0" fillId="2" borderId="4" xfId="0" applyNumberFormat="1" applyFill="1" applyBorder="1" applyAlignment="1">
      <alignment horizontal="center"/>
    </xf>
    <xf numFmtId="0" fontId="0" fillId="0" borderId="1" xfId="0" applyBorder="1" applyAlignment="1">
      <alignment horizontal="center"/>
    </xf>
    <xf numFmtId="2" fontId="0" fillId="0" borderId="3" xfId="0" applyNumberFormat="1" applyBorder="1" applyAlignment="1">
      <alignment horizontal="center"/>
    </xf>
    <xf numFmtId="2" fontId="0" fillId="0" borderId="11" xfId="0" applyNumberFormat="1" applyBorder="1" applyAlignment="1">
      <alignment horizontal="center"/>
    </xf>
    <xf numFmtId="172" fontId="0" fillId="0" borderId="0" xfId="0" applyNumberFormat="1" applyFill="1" applyBorder="1" applyAlignment="1">
      <alignment/>
    </xf>
    <xf numFmtId="0" fontId="0" fillId="0" borderId="0" xfId="0" applyFill="1" applyAlignment="1">
      <alignment/>
    </xf>
    <xf numFmtId="172" fontId="0" fillId="2" borderId="7" xfId="0" applyNumberFormat="1" applyFill="1" applyBorder="1" applyAlignment="1">
      <alignment horizontal="center"/>
    </xf>
    <xf numFmtId="0" fontId="0" fillId="0" borderId="3"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2" borderId="5" xfId="0" applyFill="1" applyBorder="1" applyAlignment="1">
      <alignment horizontal="center"/>
    </xf>
    <xf numFmtId="0" fontId="0" fillId="2" borderId="11" xfId="0" applyFill="1" applyBorder="1" applyAlignment="1">
      <alignment/>
    </xf>
    <xf numFmtId="0" fontId="2" fillId="0" borderId="0" xfId="0" applyFont="1" applyAlignment="1">
      <alignment/>
    </xf>
    <xf numFmtId="167" fontId="0" fillId="0" borderId="11" xfId="0" applyNumberFormat="1" applyBorder="1" applyAlignment="1">
      <alignment horizontal="center"/>
    </xf>
    <xf numFmtId="167" fontId="0" fillId="0" borderId="12" xfId="0" applyNumberFormat="1" applyBorder="1" applyAlignment="1">
      <alignment horizontal="center"/>
    </xf>
    <xf numFmtId="4" fontId="0" fillId="0" borderId="7" xfId="0" applyNumberFormat="1" applyBorder="1" applyAlignment="1">
      <alignment horizontal="center"/>
    </xf>
    <xf numFmtId="0" fontId="0" fillId="0" borderId="5" xfId="0" applyFill="1" applyBorder="1" applyAlignment="1">
      <alignment horizontal="center"/>
    </xf>
    <xf numFmtId="0" fontId="0" fillId="3" borderId="0" xfId="0" applyFill="1" applyAlignment="1">
      <alignment horizontal="center"/>
    </xf>
    <xf numFmtId="0" fontId="1" fillId="0" borderId="0" xfId="0" applyFont="1" applyFill="1" applyBorder="1" applyAlignment="1">
      <alignment/>
    </xf>
    <xf numFmtId="0" fontId="0" fillId="0" borderId="0" xfId="0" applyFont="1" applyFill="1" applyBorder="1" applyAlignment="1">
      <alignment/>
    </xf>
    <xf numFmtId="2" fontId="0" fillId="0" borderId="0" xfId="0" applyNumberFormat="1" applyFill="1" applyBorder="1" applyAlignment="1">
      <alignment horizontal="center"/>
    </xf>
    <xf numFmtId="10" fontId="0" fillId="0" borderId="0" xfId="19" applyNumberFormat="1" applyFill="1" applyBorder="1" applyAlignment="1">
      <alignment horizontal="center"/>
    </xf>
    <xf numFmtId="4" fontId="0" fillId="0" borderId="0" xfId="0" applyNumberFormat="1" applyFill="1" applyBorder="1" applyAlignment="1">
      <alignment horizontal="center"/>
    </xf>
    <xf numFmtId="0" fontId="0" fillId="0" borderId="0" xfId="0" applyFont="1" applyFill="1" applyBorder="1" applyAlignment="1">
      <alignment horizontal="center"/>
    </xf>
    <xf numFmtId="178" fontId="0" fillId="0" borderId="0" xfId="0" applyNumberFormat="1" applyFill="1" applyBorder="1" applyAlignment="1">
      <alignment horizontal="center"/>
    </xf>
    <xf numFmtId="172" fontId="0" fillId="0" borderId="0" xfId="0" applyNumberFormat="1" applyFill="1" applyBorder="1" applyAlignment="1">
      <alignment horizontal="center"/>
    </xf>
    <xf numFmtId="0" fontId="2" fillId="0" borderId="0" xfId="0" applyFont="1" applyFill="1" applyBorder="1" applyAlignment="1">
      <alignment/>
    </xf>
    <xf numFmtId="0" fontId="1" fillId="0" borderId="0" xfId="0" applyFont="1" applyAlignment="1">
      <alignment/>
    </xf>
    <xf numFmtId="8" fontId="0" fillId="0" borderId="0" xfId="0" applyNumberFormat="1" applyFill="1" applyBorder="1" applyAlignment="1">
      <alignment horizontal="center"/>
    </xf>
    <xf numFmtId="2" fontId="0" fillId="0" borderId="12" xfId="0" applyNumberFormat="1" applyBorder="1" applyAlignment="1">
      <alignment horizontal="center"/>
    </xf>
    <xf numFmtId="4" fontId="0" fillId="4" borderId="4" xfId="0" applyNumberFormat="1" applyFill="1" applyBorder="1" applyAlignment="1">
      <alignment horizontal="center"/>
    </xf>
    <xf numFmtId="0" fontId="0" fillId="0" borderId="4" xfId="0" applyFill="1" applyBorder="1" applyAlignment="1">
      <alignment/>
    </xf>
    <xf numFmtId="0" fontId="0" fillId="0" borderId="6" xfId="0" applyFill="1" applyBorder="1" applyAlignment="1">
      <alignment horizontal="center"/>
    </xf>
    <xf numFmtId="0" fontId="0" fillId="0" borderId="13" xfId="0" applyBorder="1" applyAlignment="1">
      <alignment horizontal="center"/>
    </xf>
    <xf numFmtId="0" fontId="0" fillId="0" borderId="10" xfId="0" applyBorder="1" applyAlignment="1">
      <alignment horizontal="center"/>
    </xf>
    <xf numFmtId="0" fontId="0" fillId="2" borderId="9" xfId="0" applyFill="1" applyBorder="1" applyAlignment="1">
      <alignment horizontal="center"/>
    </xf>
    <xf numFmtId="172" fontId="0" fillId="2" borderId="8" xfId="0" applyNumberFormat="1" applyFill="1" applyBorder="1" applyAlignment="1">
      <alignment horizontal="center"/>
    </xf>
    <xf numFmtId="4" fontId="0" fillId="2" borderId="0" xfId="0" applyNumberFormat="1" applyFill="1" applyBorder="1" applyAlignment="1">
      <alignment horizontal="center"/>
    </xf>
    <xf numFmtId="2" fontId="0" fillId="0" borderId="0" xfId="0" applyNumberFormat="1" applyFill="1" applyBorder="1" applyAlignment="1">
      <alignment/>
    </xf>
    <xf numFmtId="182" fontId="0" fillId="0" borderId="0" xfId="0" applyNumberFormat="1" applyFill="1" applyBorder="1" applyAlignment="1">
      <alignment horizontal="center"/>
    </xf>
    <xf numFmtId="185" fontId="0" fillId="0" borderId="0" xfId="0" applyNumberFormat="1" applyFill="1" applyBorder="1" applyAlignment="1">
      <alignment/>
    </xf>
    <xf numFmtId="0" fontId="0" fillId="0" borderId="1" xfId="0" applyBorder="1" applyAlignment="1">
      <alignment/>
    </xf>
    <xf numFmtId="0" fontId="0" fillId="0" borderId="3" xfId="0" applyBorder="1" applyAlignment="1">
      <alignment/>
    </xf>
    <xf numFmtId="0" fontId="0" fillId="0" borderId="8" xfId="0" applyBorder="1" applyAlignment="1">
      <alignment/>
    </xf>
    <xf numFmtId="10" fontId="0" fillId="0" borderId="7" xfId="19" applyNumberFormat="1" applyFill="1" applyBorder="1" applyAlignment="1">
      <alignment horizontal="center"/>
    </xf>
    <xf numFmtId="0" fontId="0" fillId="0" borderId="9" xfId="0" applyFill="1" applyBorder="1" applyAlignment="1">
      <alignment/>
    </xf>
    <xf numFmtId="187" fontId="0" fillId="0" borderId="12" xfId="0" applyNumberFormat="1" applyBorder="1" applyAlignment="1">
      <alignment horizontal="center"/>
    </xf>
    <xf numFmtId="187" fontId="0" fillId="0" borderId="0" xfId="0" applyNumberFormat="1" applyFill="1" applyBorder="1" applyAlignment="1">
      <alignment horizontal="center"/>
    </xf>
    <xf numFmtId="187" fontId="0" fillId="0" borderId="14" xfId="0" applyNumberFormat="1" applyFill="1" applyBorder="1" applyAlignment="1">
      <alignment horizontal="center"/>
    </xf>
    <xf numFmtId="8" fontId="0" fillId="2" borderId="7" xfId="0" applyNumberFormat="1" applyFill="1" applyBorder="1" applyAlignment="1">
      <alignment horizontal="center"/>
    </xf>
    <xf numFmtId="2" fontId="0" fillId="0" borderId="0" xfId="0" applyNumberFormat="1" applyBorder="1" applyAlignment="1">
      <alignment horizontal="center"/>
    </xf>
    <xf numFmtId="2" fontId="0" fillId="0" borderId="10" xfId="0" applyNumberFormat="1" applyBorder="1" applyAlignment="1">
      <alignment horizontal="center"/>
    </xf>
    <xf numFmtId="0" fontId="0" fillId="0" borderId="0" xfId="0" applyAlignment="1">
      <alignment horizontal="center"/>
    </xf>
    <xf numFmtId="4" fontId="0" fillId="0" borderId="0" xfId="0" applyNumberFormat="1" applyAlignment="1">
      <alignment horizontal="center"/>
    </xf>
    <xf numFmtId="4" fontId="0" fillId="2" borderId="0" xfId="0" applyNumberFormat="1" applyFill="1" applyAlignment="1">
      <alignment horizontal="center"/>
    </xf>
    <xf numFmtId="8" fontId="0" fillId="2" borderId="0" xfId="0" applyNumberFormat="1" applyFont="1" applyFill="1" applyBorder="1" applyAlignment="1">
      <alignment horizontal="center"/>
    </xf>
    <xf numFmtId="0" fontId="0" fillId="2" borderId="0" xfId="0" applyFont="1" applyFill="1" applyBorder="1" applyAlignment="1">
      <alignment horizontal="center"/>
    </xf>
    <xf numFmtId="10" fontId="0" fillId="0" borderId="0" xfId="19" applyNumberFormat="1" applyFont="1" applyFill="1" applyBorder="1" applyAlignment="1">
      <alignment horizontal="center"/>
    </xf>
    <xf numFmtId="0" fontId="0" fillId="0" borderId="13" xfId="0" applyBorder="1" applyAlignment="1">
      <alignment/>
    </xf>
    <xf numFmtId="0" fontId="0" fillId="0" borderId="13" xfId="0" applyFill="1" applyBorder="1" applyAlignment="1">
      <alignment/>
    </xf>
    <xf numFmtId="0" fontId="0" fillId="0" borderId="10" xfId="0" applyFill="1" applyBorder="1" applyAlignment="1">
      <alignment/>
    </xf>
    <xf numFmtId="0" fontId="0" fillId="0" borderId="10" xfId="0" applyFill="1" applyBorder="1" applyAlignment="1">
      <alignment horizontal="center"/>
    </xf>
    <xf numFmtId="0" fontId="0" fillId="0" borderId="1" xfId="0" applyFill="1" applyBorder="1" applyAlignment="1">
      <alignment horizontal="center"/>
    </xf>
    <xf numFmtId="0" fontId="0" fillId="0" borderId="2" xfId="0" applyFill="1" applyBorder="1" applyAlignment="1">
      <alignment horizontal="center"/>
    </xf>
    <xf numFmtId="0" fontId="0" fillId="0" borderId="6" xfId="0" applyFill="1" applyBorder="1" applyAlignment="1">
      <alignment/>
    </xf>
    <xf numFmtId="0" fontId="0" fillId="0" borderId="10" xfId="0" applyBorder="1" applyAlignment="1">
      <alignment/>
    </xf>
    <xf numFmtId="0" fontId="1" fillId="0" borderId="0" xfId="0" applyFont="1" applyBorder="1" applyAlignment="1">
      <alignment/>
    </xf>
    <xf numFmtId="0" fontId="0" fillId="0" borderId="13" xfId="0" applyFill="1" applyBorder="1" applyAlignment="1">
      <alignment horizontal="center"/>
    </xf>
    <xf numFmtId="172" fontId="0" fillId="0" borderId="0" xfId="0" applyNumberFormat="1" applyAlignment="1">
      <alignment/>
    </xf>
    <xf numFmtId="10" fontId="0" fillId="0" borderId="0" xfId="19" applyNumberFormat="1" applyBorder="1" applyAlignment="1">
      <alignment horizontal="center"/>
    </xf>
    <xf numFmtId="174" fontId="0" fillId="0" borderId="0" xfId="0" applyNumberFormat="1" applyBorder="1" applyAlignment="1">
      <alignment horizontal="center"/>
    </xf>
    <xf numFmtId="167" fontId="0" fillId="0" borderId="0" xfId="0" applyNumberFormat="1" applyBorder="1" applyAlignment="1">
      <alignment horizontal="center"/>
    </xf>
    <xf numFmtId="0" fontId="0" fillId="0" borderId="4" xfId="0" applyFill="1" applyBorder="1" applyAlignment="1">
      <alignment horizontal="center"/>
    </xf>
    <xf numFmtId="0" fontId="0" fillId="0" borderId="7" xfId="0" applyFill="1" applyBorder="1" applyAlignment="1">
      <alignment/>
    </xf>
    <xf numFmtId="0" fontId="0" fillId="0" borderId="7" xfId="0" applyFill="1" applyBorder="1" applyAlignment="1">
      <alignment horizontal="center"/>
    </xf>
    <xf numFmtId="0" fontId="0" fillId="0" borderId="9" xfId="0" applyFill="1" applyBorder="1" applyAlignment="1">
      <alignment horizontal="center"/>
    </xf>
    <xf numFmtId="172" fontId="0" fillId="0" borderId="8" xfId="0" applyNumberFormat="1" applyFill="1" applyBorder="1" applyAlignment="1">
      <alignment horizontal="center"/>
    </xf>
    <xf numFmtId="4" fontId="0" fillId="0" borderId="4" xfId="0" applyNumberFormat="1" applyFill="1" applyBorder="1" applyAlignment="1">
      <alignment horizontal="center"/>
    </xf>
    <xf numFmtId="1" fontId="0" fillId="0" borderId="11" xfId="0" applyNumberFormat="1" applyBorder="1" applyAlignment="1">
      <alignment horizontal="center"/>
    </xf>
    <xf numFmtId="0" fontId="0" fillId="2" borderId="3" xfId="0" applyFill="1" applyBorder="1" applyAlignment="1">
      <alignment/>
    </xf>
    <xf numFmtId="167" fontId="0" fillId="0" borderId="3" xfId="0" applyNumberFormat="1" applyBorder="1" applyAlignment="1">
      <alignment horizontal="center"/>
    </xf>
    <xf numFmtId="167" fontId="0" fillId="0" borderId="11" xfId="0" applyNumberFormat="1" applyFill="1" applyBorder="1" applyAlignment="1">
      <alignment horizontal="center"/>
    </xf>
    <xf numFmtId="0" fontId="0" fillId="0" borderId="9" xfId="0" applyBorder="1" applyAlignment="1">
      <alignment horizontal="center"/>
    </xf>
    <xf numFmtId="167" fontId="0" fillId="0" borderId="14" xfId="0" applyNumberForma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95250</xdr:rowOff>
    </xdr:from>
    <xdr:to>
      <xdr:col>6</xdr:col>
      <xdr:colOff>866775</xdr:colOff>
      <xdr:row>13</xdr:row>
      <xdr:rowOff>85725</xdr:rowOff>
    </xdr:to>
    <xdr:sp>
      <xdr:nvSpPr>
        <xdr:cNvPr id="1" name="TextBox 1"/>
        <xdr:cNvSpPr txBox="1">
          <a:spLocks noChangeArrowheads="1"/>
        </xdr:cNvSpPr>
      </xdr:nvSpPr>
      <xdr:spPr>
        <a:xfrm>
          <a:off x="771525" y="581025"/>
          <a:ext cx="4962525" cy="16097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  Ud. desea ahorrar con la finalidad de contar con un fondo económico dentro de 5 años de un valor de 50,000.00 nuevos soles. Para el efecto decide efectuar depósitos mensuales iguales vencidos en un banco comercial.  El primer depósito será dentro de un mes. Se desea estimar el valor de los depósitos que Ud. tendría que efectuar. La institución financiera pagará por los depósitos una tasa de interés efectiva mensual del :  (5 puntos)
1) 1.5% ; 2) 1.6% ; 3) 1.7%; 4) 1.8% ; 5) 1.9% 6) 2%; 7) 2.1% 8) 2.2%; 9) 2.3%; 10) 2.4% 
</a:t>
          </a:r>
        </a:p>
      </xdr:txBody>
    </xdr:sp>
    <xdr:clientData/>
  </xdr:twoCellAnchor>
  <xdr:twoCellAnchor>
    <xdr:from>
      <xdr:col>6</xdr:col>
      <xdr:colOff>0</xdr:colOff>
      <xdr:row>16</xdr:row>
      <xdr:rowOff>0</xdr:rowOff>
    </xdr:from>
    <xdr:to>
      <xdr:col>7</xdr:col>
      <xdr:colOff>0</xdr:colOff>
      <xdr:row>18</xdr:row>
      <xdr:rowOff>0</xdr:rowOff>
    </xdr:to>
    <xdr:sp>
      <xdr:nvSpPr>
        <xdr:cNvPr id="2" name="Rectangle 38"/>
        <xdr:cNvSpPr>
          <a:spLocks/>
        </xdr:cNvSpPr>
      </xdr:nvSpPr>
      <xdr:spPr>
        <a:xfrm>
          <a:off x="4867275" y="2590800"/>
          <a:ext cx="9525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19</xdr:row>
      <xdr:rowOff>9525</xdr:rowOff>
    </xdr:from>
    <xdr:to>
      <xdr:col>7</xdr:col>
      <xdr:colOff>0</xdr:colOff>
      <xdr:row>21</xdr:row>
      <xdr:rowOff>9525</xdr:rowOff>
    </xdr:to>
    <xdr:sp>
      <xdr:nvSpPr>
        <xdr:cNvPr id="3" name="Rectangle 42"/>
        <xdr:cNvSpPr>
          <a:spLocks/>
        </xdr:cNvSpPr>
      </xdr:nvSpPr>
      <xdr:spPr>
        <a:xfrm>
          <a:off x="4867275" y="3086100"/>
          <a:ext cx="9525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19</xdr:row>
      <xdr:rowOff>0</xdr:rowOff>
    </xdr:from>
    <xdr:to>
      <xdr:col>8</xdr:col>
      <xdr:colOff>0</xdr:colOff>
      <xdr:row>21</xdr:row>
      <xdr:rowOff>0</xdr:rowOff>
    </xdr:to>
    <xdr:sp>
      <xdr:nvSpPr>
        <xdr:cNvPr id="4" name="Rectangle 43"/>
        <xdr:cNvSpPr>
          <a:spLocks/>
        </xdr:cNvSpPr>
      </xdr:nvSpPr>
      <xdr:spPr>
        <a:xfrm>
          <a:off x="5819775" y="3076575"/>
          <a:ext cx="11049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25</xdr:row>
      <xdr:rowOff>0</xdr:rowOff>
    </xdr:from>
    <xdr:to>
      <xdr:col>8</xdr:col>
      <xdr:colOff>0</xdr:colOff>
      <xdr:row>26</xdr:row>
      <xdr:rowOff>0</xdr:rowOff>
    </xdr:to>
    <xdr:sp>
      <xdr:nvSpPr>
        <xdr:cNvPr id="5" name="Rectangle 44"/>
        <xdr:cNvSpPr>
          <a:spLocks/>
        </xdr:cNvSpPr>
      </xdr:nvSpPr>
      <xdr:spPr>
        <a:xfrm>
          <a:off x="4867275" y="4048125"/>
          <a:ext cx="20574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38100</xdr:rowOff>
    </xdr:from>
    <xdr:to>
      <xdr:col>7</xdr:col>
      <xdr:colOff>400050</xdr:colOff>
      <xdr:row>12</xdr:row>
      <xdr:rowOff>114300</xdr:rowOff>
    </xdr:to>
    <xdr:sp>
      <xdr:nvSpPr>
        <xdr:cNvPr id="1" name="TextBox 16"/>
        <xdr:cNvSpPr txBox="1">
          <a:spLocks noChangeArrowheads="1"/>
        </xdr:cNvSpPr>
      </xdr:nvSpPr>
      <xdr:spPr>
        <a:xfrm>
          <a:off x="762000" y="523875"/>
          <a:ext cx="4953000" cy="1533525"/>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B.-  Ud. decide el día de hoy efectuar una serie de depósitos mensuales anticipados de un valor de 300 nuevos soles  durante 10 años con la finalidad de acumular un fondo económico.  Estimar el valor acumulado al final de este periodo asumiendo las siguientes tasas de interés efectivas mensuales: (4 puntos)
1) 2% ; 2) 2.1% ; 3) 2.2%; 4) 2.3% ; 5) 2.4% 6) 2.5%; 7) 2.6% 8) 2.7%; 9) 2.8%; 10) 2.9% 
</a:t>
          </a:r>
        </a:p>
      </xdr:txBody>
    </xdr:sp>
    <xdr:clientData/>
  </xdr:twoCellAnchor>
  <xdr:twoCellAnchor>
    <xdr:from>
      <xdr:col>8</xdr:col>
      <xdr:colOff>0</xdr:colOff>
      <xdr:row>15</xdr:row>
      <xdr:rowOff>0</xdr:rowOff>
    </xdr:from>
    <xdr:to>
      <xdr:col>9</xdr:col>
      <xdr:colOff>0</xdr:colOff>
      <xdr:row>19</xdr:row>
      <xdr:rowOff>0</xdr:rowOff>
    </xdr:to>
    <xdr:sp>
      <xdr:nvSpPr>
        <xdr:cNvPr id="2" name="Rectangle 17"/>
        <xdr:cNvSpPr>
          <a:spLocks/>
        </xdr:cNvSpPr>
      </xdr:nvSpPr>
      <xdr:spPr>
        <a:xfrm>
          <a:off x="6038850" y="2428875"/>
          <a:ext cx="857250" cy="647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20</xdr:row>
      <xdr:rowOff>0</xdr:rowOff>
    </xdr:from>
    <xdr:to>
      <xdr:col>10</xdr:col>
      <xdr:colOff>0</xdr:colOff>
      <xdr:row>22</xdr:row>
      <xdr:rowOff>0</xdr:rowOff>
    </xdr:to>
    <xdr:sp>
      <xdr:nvSpPr>
        <xdr:cNvPr id="3" name="Rectangle 18"/>
        <xdr:cNvSpPr>
          <a:spLocks/>
        </xdr:cNvSpPr>
      </xdr:nvSpPr>
      <xdr:spPr>
        <a:xfrm>
          <a:off x="6038850" y="3238500"/>
          <a:ext cx="161925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23</xdr:row>
      <xdr:rowOff>0</xdr:rowOff>
    </xdr:from>
    <xdr:to>
      <xdr:col>10</xdr:col>
      <xdr:colOff>0</xdr:colOff>
      <xdr:row>24</xdr:row>
      <xdr:rowOff>0</xdr:rowOff>
    </xdr:to>
    <xdr:sp>
      <xdr:nvSpPr>
        <xdr:cNvPr id="4" name="Rectangle 19"/>
        <xdr:cNvSpPr>
          <a:spLocks/>
        </xdr:cNvSpPr>
      </xdr:nvSpPr>
      <xdr:spPr>
        <a:xfrm>
          <a:off x="6038850" y="3724275"/>
          <a:ext cx="16192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16</xdr:row>
      <xdr:rowOff>0</xdr:rowOff>
    </xdr:from>
    <xdr:to>
      <xdr:col>3</xdr:col>
      <xdr:colOff>0</xdr:colOff>
      <xdr:row>27</xdr:row>
      <xdr:rowOff>0</xdr:rowOff>
    </xdr:to>
    <xdr:sp>
      <xdr:nvSpPr>
        <xdr:cNvPr id="5" name="Rectangle 20"/>
        <xdr:cNvSpPr>
          <a:spLocks/>
        </xdr:cNvSpPr>
      </xdr:nvSpPr>
      <xdr:spPr>
        <a:xfrm>
          <a:off x="762000" y="2590800"/>
          <a:ext cx="1609725" cy="1781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30</xdr:row>
      <xdr:rowOff>0</xdr:rowOff>
    </xdr:from>
    <xdr:to>
      <xdr:col>3</xdr:col>
      <xdr:colOff>0</xdr:colOff>
      <xdr:row>31</xdr:row>
      <xdr:rowOff>0</xdr:rowOff>
    </xdr:to>
    <xdr:sp>
      <xdr:nvSpPr>
        <xdr:cNvPr id="6" name="Rectangle 21"/>
        <xdr:cNvSpPr>
          <a:spLocks/>
        </xdr:cNvSpPr>
      </xdr:nvSpPr>
      <xdr:spPr>
        <a:xfrm>
          <a:off x="762000" y="4857750"/>
          <a:ext cx="160972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20</xdr:row>
      <xdr:rowOff>0</xdr:rowOff>
    </xdr:from>
    <xdr:to>
      <xdr:col>10</xdr:col>
      <xdr:colOff>0</xdr:colOff>
      <xdr:row>22</xdr:row>
      <xdr:rowOff>0</xdr:rowOff>
    </xdr:to>
    <xdr:sp>
      <xdr:nvSpPr>
        <xdr:cNvPr id="7" name="Rectangle 22"/>
        <xdr:cNvSpPr>
          <a:spLocks/>
        </xdr:cNvSpPr>
      </xdr:nvSpPr>
      <xdr:spPr>
        <a:xfrm>
          <a:off x="6038850" y="3238500"/>
          <a:ext cx="161925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20</xdr:row>
      <xdr:rowOff>0</xdr:rowOff>
    </xdr:from>
    <xdr:to>
      <xdr:col>10</xdr:col>
      <xdr:colOff>0</xdr:colOff>
      <xdr:row>22</xdr:row>
      <xdr:rowOff>0</xdr:rowOff>
    </xdr:to>
    <xdr:sp>
      <xdr:nvSpPr>
        <xdr:cNvPr id="8" name="Rectangle 23"/>
        <xdr:cNvSpPr>
          <a:spLocks/>
        </xdr:cNvSpPr>
      </xdr:nvSpPr>
      <xdr:spPr>
        <a:xfrm>
          <a:off x="6038850" y="3238500"/>
          <a:ext cx="161925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9525</xdr:rowOff>
    </xdr:from>
    <xdr:to>
      <xdr:col>7</xdr:col>
      <xdr:colOff>180975</xdr:colOff>
      <xdr:row>12</xdr:row>
      <xdr:rowOff>104775</xdr:rowOff>
    </xdr:to>
    <xdr:sp>
      <xdr:nvSpPr>
        <xdr:cNvPr id="1" name="TextBox 1"/>
        <xdr:cNvSpPr txBox="1">
          <a:spLocks noChangeArrowheads="1"/>
        </xdr:cNvSpPr>
      </xdr:nvSpPr>
      <xdr:spPr>
        <a:xfrm>
          <a:off x="762000" y="495300"/>
          <a:ext cx="5010150" cy="15525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 Ud. requiere un préstamo de un valor de S/.40,000.00 para ser usado en el pago de la cuota inicial de la compra de un departamento. Este préstamo se pagará en cuotas mensuales iguales vencidas. Ud. recibe el préstamo el día de hoy y el primer pago se efectuará dentro de un mes. El banco comercial que le brindará el préstamo aplicará una TEM del 3%.  Estime el valor de los pagos del  préstamo  asumiendo la siguiente cantidad de cuotas:  (5 puntos)
1) 24; 2) 26; 3) 30; 4) 36; 5) 38; 6) 42; 7) 48; 8) 54; 9) 60; 10) 66 
</a:t>
          </a:r>
        </a:p>
      </xdr:txBody>
    </xdr:sp>
    <xdr:clientData/>
  </xdr:twoCellAnchor>
  <xdr:twoCellAnchor>
    <xdr:from>
      <xdr:col>9</xdr:col>
      <xdr:colOff>57150</xdr:colOff>
      <xdr:row>28</xdr:row>
      <xdr:rowOff>76200</xdr:rowOff>
    </xdr:from>
    <xdr:to>
      <xdr:col>11</xdr:col>
      <xdr:colOff>104775</xdr:colOff>
      <xdr:row>34</xdr:row>
      <xdr:rowOff>104775</xdr:rowOff>
    </xdr:to>
    <xdr:sp>
      <xdr:nvSpPr>
        <xdr:cNvPr id="2" name="TextBox 13"/>
        <xdr:cNvSpPr txBox="1">
          <a:spLocks noChangeArrowheads="1"/>
        </xdr:cNvSpPr>
      </xdr:nvSpPr>
      <xdr:spPr>
        <a:xfrm>
          <a:off x="7248525" y="4610100"/>
          <a:ext cx="1781175" cy="10001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La comprobación de los resultados que se aprecia es para para  36 meses. La tabla está diseñada para efectuar la comprobación del resto de periodos.</a:t>
          </a:r>
        </a:p>
      </xdr:txBody>
    </xdr:sp>
    <xdr:clientData/>
  </xdr:twoCellAnchor>
  <xdr:twoCellAnchor>
    <xdr:from>
      <xdr:col>9</xdr:col>
      <xdr:colOff>0</xdr:colOff>
      <xdr:row>15</xdr:row>
      <xdr:rowOff>0</xdr:rowOff>
    </xdr:from>
    <xdr:to>
      <xdr:col>10</xdr:col>
      <xdr:colOff>0</xdr:colOff>
      <xdr:row>19</xdr:row>
      <xdr:rowOff>0</xdr:rowOff>
    </xdr:to>
    <xdr:sp>
      <xdr:nvSpPr>
        <xdr:cNvPr id="3" name="Rectangle 14"/>
        <xdr:cNvSpPr>
          <a:spLocks/>
        </xdr:cNvSpPr>
      </xdr:nvSpPr>
      <xdr:spPr>
        <a:xfrm>
          <a:off x="7191375" y="2428875"/>
          <a:ext cx="857250" cy="647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20</xdr:row>
      <xdr:rowOff>0</xdr:rowOff>
    </xdr:from>
    <xdr:to>
      <xdr:col>11</xdr:col>
      <xdr:colOff>0</xdr:colOff>
      <xdr:row>22</xdr:row>
      <xdr:rowOff>0</xdr:rowOff>
    </xdr:to>
    <xdr:sp>
      <xdr:nvSpPr>
        <xdr:cNvPr id="4" name="Rectangle 15"/>
        <xdr:cNvSpPr>
          <a:spLocks/>
        </xdr:cNvSpPr>
      </xdr:nvSpPr>
      <xdr:spPr>
        <a:xfrm>
          <a:off x="7191375" y="3238500"/>
          <a:ext cx="173355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23</xdr:row>
      <xdr:rowOff>0</xdr:rowOff>
    </xdr:from>
    <xdr:to>
      <xdr:col>11</xdr:col>
      <xdr:colOff>0</xdr:colOff>
      <xdr:row>24</xdr:row>
      <xdr:rowOff>0</xdr:rowOff>
    </xdr:to>
    <xdr:sp>
      <xdr:nvSpPr>
        <xdr:cNvPr id="5" name="Rectangle 16"/>
        <xdr:cNvSpPr>
          <a:spLocks/>
        </xdr:cNvSpPr>
      </xdr:nvSpPr>
      <xdr:spPr>
        <a:xfrm>
          <a:off x="7191375" y="3724275"/>
          <a:ext cx="17335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15</xdr:row>
      <xdr:rowOff>0</xdr:rowOff>
    </xdr:from>
    <xdr:to>
      <xdr:col>8</xdr:col>
      <xdr:colOff>0</xdr:colOff>
      <xdr:row>84</xdr:row>
      <xdr:rowOff>0</xdr:rowOff>
    </xdr:to>
    <xdr:sp>
      <xdr:nvSpPr>
        <xdr:cNvPr id="6" name="Rectangle 17"/>
        <xdr:cNvSpPr>
          <a:spLocks/>
        </xdr:cNvSpPr>
      </xdr:nvSpPr>
      <xdr:spPr>
        <a:xfrm>
          <a:off x="3143250" y="2428875"/>
          <a:ext cx="3209925" cy="11172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16</xdr:row>
      <xdr:rowOff>0</xdr:rowOff>
    </xdr:from>
    <xdr:to>
      <xdr:col>3</xdr:col>
      <xdr:colOff>0</xdr:colOff>
      <xdr:row>27</xdr:row>
      <xdr:rowOff>0</xdr:rowOff>
    </xdr:to>
    <xdr:sp>
      <xdr:nvSpPr>
        <xdr:cNvPr id="7" name="Rectangle 18"/>
        <xdr:cNvSpPr>
          <a:spLocks/>
        </xdr:cNvSpPr>
      </xdr:nvSpPr>
      <xdr:spPr>
        <a:xfrm>
          <a:off x="762000" y="2590800"/>
          <a:ext cx="1619250" cy="1781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21</xdr:row>
      <xdr:rowOff>0</xdr:rowOff>
    </xdr:from>
    <xdr:to>
      <xdr:col>11</xdr:col>
      <xdr:colOff>9525</xdr:colOff>
      <xdr:row>23</xdr:row>
      <xdr:rowOff>85725</xdr:rowOff>
    </xdr:to>
    <xdr:sp>
      <xdr:nvSpPr>
        <xdr:cNvPr id="8" name="AutoShape 19"/>
        <xdr:cNvSpPr>
          <a:spLocks/>
        </xdr:cNvSpPr>
      </xdr:nvSpPr>
      <xdr:spPr>
        <a:xfrm>
          <a:off x="8924925" y="3400425"/>
          <a:ext cx="9525" cy="409575"/>
        </a:xfrm>
        <a:prstGeom prst="curvedConnector3">
          <a:avLst>
            <a:gd name="adj1" fmla="val 2350000"/>
            <a:gd name="adj2" fmla="val -880231"/>
            <a:gd name="adj3" fmla="val -100750000"/>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95250</xdr:rowOff>
    </xdr:from>
    <xdr:to>
      <xdr:col>5</xdr:col>
      <xdr:colOff>866775</xdr:colOff>
      <xdr:row>13</xdr:row>
      <xdr:rowOff>85725</xdr:rowOff>
    </xdr:to>
    <xdr:sp>
      <xdr:nvSpPr>
        <xdr:cNvPr id="1" name="TextBox 22"/>
        <xdr:cNvSpPr txBox="1">
          <a:spLocks noChangeArrowheads="1"/>
        </xdr:cNvSpPr>
      </xdr:nvSpPr>
      <xdr:spPr>
        <a:xfrm>
          <a:off x="9525" y="581025"/>
          <a:ext cx="4848225" cy="16097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  Ud. decide el día de hoy ahorrar con la finalidad de contar en el futuro con un fondo económico de un valor de 50,000.00 nuevos soles. Para el efecto, decide efectuar depósitos mensuales iguales anticipados en un banco comercial.   Se desea estimar el valor de los depósitos anticipados que Ud. tendría que efectuar de tal manera de contar con el fondo económico mencionado al final de un  periodo de 5 años. La institución financiera pagará por los depósitos una tasa de interés efectiva mensual del:  (5 puntos)
1) 1.5% ; 2) 1.6% ; 3) 1.7%; 4) 1.8% ; 5) 1.9% 6) 2%; 7) 2.1% 8) 2.2%; 9) 2.3%; 10) 2.4% 
</a:t>
          </a:r>
        </a:p>
      </xdr:txBody>
    </xdr:sp>
    <xdr:clientData/>
  </xdr:twoCellAnchor>
  <xdr:twoCellAnchor>
    <xdr:from>
      <xdr:col>5</xdr:col>
      <xdr:colOff>0</xdr:colOff>
      <xdr:row>16</xdr:row>
      <xdr:rowOff>0</xdr:rowOff>
    </xdr:from>
    <xdr:to>
      <xdr:col>6</xdr:col>
      <xdr:colOff>0</xdr:colOff>
      <xdr:row>18</xdr:row>
      <xdr:rowOff>0</xdr:rowOff>
    </xdr:to>
    <xdr:sp>
      <xdr:nvSpPr>
        <xdr:cNvPr id="2" name="Rectangle 23"/>
        <xdr:cNvSpPr>
          <a:spLocks/>
        </xdr:cNvSpPr>
      </xdr:nvSpPr>
      <xdr:spPr>
        <a:xfrm>
          <a:off x="3990975" y="2590800"/>
          <a:ext cx="923925"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19</xdr:row>
      <xdr:rowOff>9525</xdr:rowOff>
    </xdr:from>
    <xdr:to>
      <xdr:col>6</xdr:col>
      <xdr:colOff>0</xdr:colOff>
      <xdr:row>21</xdr:row>
      <xdr:rowOff>9525</xdr:rowOff>
    </xdr:to>
    <xdr:sp>
      <xdr:nvSpPr>
        <xdr:cNvPr id="3" name="Rectangle 24"/>
        <xdr:cNvSpPr>
          <a:spLocks/>
        </xdr:cNvSpPr>
      </xdr:nvSpPr>
      <xdr:spPr>
        <a:xfrm>
          <a:off x="3990975" y="3086100"/>
          <a:ext cx="923925"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19</xdr:row>
      <xdr:rowOff>0</xdr:rowOff>
    </xdr:from>
    <xdr:to>
      <xdr:col>7</xdr:col>
      <xdr:colOff>0</xdr:colOff>
      <xdr:row>21</xdr:row>
      <xdr:rowOff>0</xdr:rowOff>
    </xdr:to>
    <xdr:sp>
      <xdr:nvSpPr>
        <xdr:cNvPr id="4" name="Rectangle 25"/>
        <xdr:cNvSpPr>
          <a:spLocks/>
        </xdr:cNvSpPr>
      </xdr:nvSpPr>
      <xdr:spPr>
        <a:xfrm>
          <a:off x="4914900" y="3076575"/>
          <a:ext cx="8763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25</xdr:row>
      <xdr:rowOff>0</xdr:rowOff>
    </xdr:from>
    <xdr:to>
      <xdr:col>7</xdr:col>
      <xdr:colOff>0</xdr:colOff>
      <xdr:row>26</xdr:row>
      <xdr:rowOff>0</xdr:rowOff>
    </xdr:to>
    <xdr:sp>
      <xdr:nvSpPr>
        <xdr:cNvPr id="5" name="Rectangle 26"/>
        <xdr:cNvSpPr>
          <a:spLocks/>
        </xdr:cNvSpPr>
      </xdr:nvSpPr>
      <xdr:spPr>
        <a:xfrm>
          <a:off x="3990975" y="4048125"/>
          <a:ext cx="180022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38100</xdr:rowOff>
    </xdr:from>
    <xdr:to>
      <xdr:col>7</xdr:col>
      <xdr:colOff>400050</xdr:colOff>
      <xdr:row>12</xdr:row>
      <xdr:rowOff>114300</xdr:rowOff>
    </xdr:to>
    <xdr:sp>
      <xdr:nvSpPr>
        <xdr:cNvPr id="1" name="TextBox 14"/>
        <xdr:cNvSpPr txBox="1">
          <a:spLocks noChangeArrowheads="1"/>
        </xdr:cNvSpPr>
      </xdr:nvSpPr>
      <xdr:spPr>
        <a:xfrm>
          <a:off x="762000" y="523875"/>
          <a:ext cx="5229225" cy="1533525"/>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B.-  Ud. decide el día de hoy efectuar depósitos mensuales vencidos de un valor de 300 nuevos soles  durante 10 años con la finalidad de acumular un fondo económico. El primer depósito se efectuará dentro de un mes. Estimar el valor acumulado al final de este periodo asumiendo las siguientes tasas de interés efectivas mensuales: (4 puntos)
1) 2% ; 2) 2.1% ; 3) 2.2%; 4) 2.3% ; 5) 2.4% 6) 2.5%; 7) 2.6% 8) 2.7%; 9) 2.8%; 10) 2.9% 
</a:t>
          </a:r>
        </a:p>
      </xdr:txBody>
    </xdr:sp>
    <xdr:clientData/>
  </xdr:twoCellAnchor>
  <xdr:twoCellAnchor>
    <xdr:from>
      <xdr:col>9</xdr:col>
      <xdr:colOff>0</xdr:colOff>
      <xdr:row>15</xdr:row>
      <xdr:rowOff>0</xdr:rowOff>
    </xdr:from>
    <xdr:to>
      <xdr:col>10</xdr:col>
      <xdr:colOff>0</xdr:colOff>
      <xdr:row>19</xdr:row>
      <xdr:rowOff>0</xdr:rowOff>
    </xdr:to>
    <xdr:sp>
      <xdr:nvSpPr>
        <xdr:cNvPr id="2" name="Rectangle 16"/>
        <xdr:cNvSpPr>
          <a:spLocks/>
        </xdr:cNvSpPr>
      </xdr:nvSpPr>
      <xdr:spPr>
        <a:xfrm>
          <a:off x="7277100" y="2428875"/>
          <a:ext cx="895350" cy="647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20</xdr:row>
      <xdr:rowOff>0</xdr:rowOff>
    </xdr:from>
    <xdr:to>
      <xdr:col>11</xdr:col>
      <xdr:colOff>0</xdr:colOff>
      <xdr:row>22</xdr:row>
      <xdr:rowOff>0</xdr:rowOff>
    </xdr:to>
    <xdr:sp>
      <xdr:nvSpPr>
        <xdr:cNvPr id="3" name="Rectangle 17"/>
        <xdr:cNvSpPr>
          <a:spLocks/>
        </xdr:cNvSpPr>
      </xdr:nvSpPr>
      <xdr:spPr>
        <a:xfrm>
          <a:off x="7277100" y="3238500"/>
          <a:ext cx="184785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23</xdr:row>
      <xdr:rowOff>0</xdr:rowOff>
    </xdr:from>
    <xdr:to>
      <xdr:col>11</xdr:col>
      <xdr:colOff>0</xdr:colOff>
      <xdr:row>24</xdr:row>
      <xdr:rowOff>0</xdr:rowOff>
    </xdr:to>
    <xdr:sp>
      <xdr:nvSpPr>
        <xdr:cNvPr id="4" name="Rectangle 18"/>
        <xdr:cNvSpPr>
          <a:spLocks/>
        </xdr:cNvSpPr>
      </xdr:nvSpPr>
      <xdr:spPr>
        <a:xfrm>
          <a:off x="7277100" y="3724275"/>
          <a:ext cx="18478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16</xdr:row>
      <xdr:rowOff>0</xdr:rowOff>
    </xdr:from>
    <xdr:to>
      <xdr:col>3</xdr:col>
      <xdr:colOff>0</xdr:colOff>
      <xdr:row>27</xdr:row>
      <xdr:rowOff>0</xdr:rowOff>
    </xdr:to>
    <xdr:sp>
      <xdr:nvSpPr>
        <xdr:cNvPr id="5" name="Rectangle 19"/>
        <xdr:cNvSpPr>
          <a:spLocks/>
        </xdr:cNvSpPr>
      </xdr:nvSpPr>
      <xdr:spPr>
        <a:xfrm>
          <a:off x="762000" y="2590800"/>
          <a:ext cx="1676400" cy="1781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30</xdr:row>
      <xdr:rowOff>0</xdr:rowOff>
    </xdr:from>
    <xdr:to>
      <xdr:col>3</xdr:col>
      <xdr:colOff>0</xdr:colOff>
      <xdr:row>31</xdr:row>
      <xdr:rowOff>0</xdr:rowOff>
    </xdr:to>
    <xdr:sp>
      <xdr:nvSpPr>
        <xdr:cNvPr id="6" name="Rectangle 21"/>
        <xdr:cNvSpPr>
          <a:spLocks/>
        </xdr:cNvSpPr>
      </xdr:nvSpPr>
      <xdr:spPr>
        <a:xfrm>
          <a:off x="762000" y="4857750"/>
          <a:ext cx="16764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20</xdr:row>
      <xdr:rowOff>0</xdr:rowOff>
    </xdr:from>
    <xdr:to>
      <xdr:col>11</xdr:col>
      <xdr:colOff>0</xdr:colOff>
      <xdr:row>22</xdr:row>
      <xdr:rowOff>0</xdr:rowOff>
    </xdr:to>
    <xdr:sp>
      <xdr:nvSpPr>
        <xdr:cNvPr id="7" name="Rectangle 22"/>
        <xdr:cNvSpPr>
          <a:spLocks/>
        </xdr:cNvSpPr>
      </xdr:nvSpPr>
      <xdr:spPr>
        <a:xfrm>
          <a:off x="7277100" y="3238500"/>
          <a:ext cx="184785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20</xdr:row>
      <xdr:rowOff>0</xdr:rowOff>
    </xdr:from>
    <xdr:to>
      <xdr:col>11</xdr:col>
      <xdr:colOff>0</xdr:colOff>
      <xdr:row>22</xdr:row>
      <xdr:rowOff>0</xdr:rowOff>
    </xdr:to>
    <xdr:sp>
      <xdr:nvSpPr>
        <xdr:cNvPr id="8" name="Rectangle 23"/>
        <xdr:cNvSpPr>
          <a:spLocks/>
        </xdr:cNvSpPr>
      </xdr:nvSpPr>
      <xdr:spPr>
        <a:xfrm>
          <a:off x="7277100" y="3238500"/>
          <a:ext cx="184785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142875</xdr:rowOff>
    </xdr:from>
    <xdr:to>
      <xdr:col>6</xdr:col>
      <xdr:colOff>342900</xdr:colOff>
      <xdr:row>12</xdr:row>
      <xdr:rowOff>38100</xdr:rowOff>
    </xdr:to>
    <xdr:sp>
      <xdr:nvSpPr>
        <xdr:cNvPr id="1" name="TextBox 1"/>
        <xdr:cNvSpPr txBox="1">
          <a:spLocks noChangeArrowheads="1"/>
        </xdr:cNvSpPr>
      </xdr:nvSpPr>
      <xdr:spPr>
        <a:xfrm>
          <a:off x="762000" y="304800"/>
          <a:ext cx="4600575" cy="16764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C.-Un bien de capital se adquiere al crédito en las siguientes condiciones: una cuota inicial el día de hoy de un valor de S/. 1,000.00 y pagos mensuales iguales vencidos de S/.500.00 durante 5 años.   El primer pago será dentro de un mes. Estimar el precio al contado del bien de capital  asumiendo las siguientes tasas de interés efectivas mensuales: (5 puntos) 
1) 2% ; 2) 2.1% ; 3) 2.2%; 4) 2.3% ; 5) 2.4% 6) 2.5%; 7) 2.6% 8) 2.7%; 9) 2.8%; 10) 2.9%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I110"/>
  <sheetViews>
    <sheetView workbookViewId="0" topLeftCell="A22">
      <selection activeCell="B4" sqref="B4"/>
    </sheetView>
  </sheetViews>
  <sheetFormatPr defaultColWidth="11.421875" defaultRowHeight="12.75"/>
  <cols>
    <col min="3" max="3" width="13.00390625" style="0" customWidth="1"/>
    <col min="5" max="5" width="12.140625" style="0" bestFit="1" customWidth="1"/>
    <col min="6" max="6" width="13.57421875" style="0" customWidth="1"/>
    <col min="7" max="7" width="14.28125" style="0" customWidth="1"/>
    <col min="8" max="8" width="16.57421875" style="0" customWidth="1"/>
  </cols>
  <sheetData>
    <row r="2" spans="2:3" ht="12.75">
      <c r="B2" s="37" t="s">
        <v>36</v>
      </c>
      <c r="C2" s="37"/>
    </row>
    <row r="3" spans="1:7" ht="12.75">
      <c r="A3" s="56"/>
      <c r="B3" t="s">
        <v>44</v>
      </c>
      <c r="C3" s="14"/>
      <c r="D3" s="14"/>
      <c r="E3" s="14"/>
      <c r="F3" s="14"/>
      <c r="G3" s="14"/>
    </row>
    <row r="4" spans="3:7" ht="12.75">
      <c r="C4" s="14"/>
      <c r="D4" s="14"/>
      <c r="E4" s="14"/>
      <c r="F4" s="14"/>
      <c r="G4" s="14"/>
    </row>
    <row r="15" spans="2:7" ht="12.75">
      <c r="B15" s="14" t="s">
        <v>26</v>
      </c>
      <c r="G15" s="37" t="s">
        <v>4</v>
      </c>
    </row>
    <row r="16" spans="2:5" ht="12.75">
      <c r="B16" s="1" t="s">
        <v>0</v>
      </c>
      <c r="C16" s="16" t="s">
        <v>1</v>
      </c>
      <c r="D16" s="16" t="s">
        <v>2</v>
      </c>
      <c r="E16" s="16" t="s">
        <v>12</v>
      </c>
    </row>
    <row r="17" spans="2:8" ht="12.75">
      <c r="B17" s="35"/>
      <c r="C17" s="22" t="s">
        <v>13</v>
      </c>
      <c r="D17" s="22"/>
      <c r="E17" s="22"/>
      <c r="G17" s="15" t="s">
        <v>11</v>
      </c>
      <c r="H17" s="77" t="s">
        <v>12</v>
      </c>
    </row>
    <row r="18" spans="2:8" ht="12.75">
      <c r="B18" s="26">
        <v>0</v>
      </c>
      <c r="C18" s="58"/>
      <c r="D18" s="58"/>
      <c r="E18" s="27"/>
      <c r="G18" s="24">
        <v>0.024</v>
      </c>
      <c r="H18" s="79">
        <v>50000</v>
      </c>
    </row>
    <row r="19" spans="2:7" ht="12.75">
      <c r="B19" s="5">
        <v>1</v>
      </c>
      <c r="C19" s="12">
        <f aca="true" t="shared" si="0" ref="C19:C50">$H$21-B19</f>
        <v>59</v>
      </c>
      <c r="D19" s="75">
        <f>$G$21</f>
        <v>381.01097573756545</v>
      </c>
      <c r="E19" s="28">
        <f aca="true" t="shared" si="1" ref="E19:E50">D19*(1+$G$18)^C19</f>
        <v>1543.9560309937162</v>
      </c>
      <c r="G19" t="s">
        <v>9</v>
      </c>
    </row>
    <row r="20" spans="2:8" ht="12.75">
      <c r="B20" s="5">
        <v>2</v>
      </c>
      <c r="C20" s="12">
        <f t="shared" si="0"/>
        <v>58</v>
      </c>
      <c r="D20" s="75">
        <f aca="true" t="shared" si="2" ref="D20:D78">$G$21</f>
        <v>381.01097573756545</v>
      </c>
      <c r="E20" s="28">
        <f t="shared" si="1"/>
        <v>1507.7695615173009</v>
      </c>
      <c r="G20" s="17" t="s">
        <v>29</v>
      </c>
      <c r="H20" s="42" t="s">
        <v>22</v>
      </c>
    </row>
    <row r="21" spans="2:8" ht="12.75">
      <c r="B21" s="5">
        <v>3</v>
      </c>
      <c r="C21" s="12">
        <f t="shared" si="0"/>
        <v>57</v>
      </c>
      <c r="D21" s="75">
        <f t="shared" si="2"/>
        <v>381.01097573756545</v>
      </c>
      <c r="E21" s="28">
        <f t="shared" si="1"/>
        <v>1472.431212419239</v>
      </c>
      <c r="G21" s="74">
        <f>PMT(G18,H21,,H18)*-1</f>
        <v>381.01097573756545</v>
      </c>
      <c r="H21" s="42">
        <v>60</v>
      </c>
    </row>
    <row r="22" spans="2:5" ht="12.75">
      <c r="B22" s="5">
        <v>4</v>
      </c>
      <c r="C22" s="12">
        <f t="shared" si="0"/>
        <v>56</v>
      </c>
      <c r="D22" s="75">
        <f t="shared" si="2"/>
        <v>381.01097573756545</v>
      </c>
      <c r="E22" s="28">
        <f t="shared" si="1"/>
        <v>1437.9211058781632</v>
      </c>
    </row>
    <row r="23" spans="2:7" ht="12.75">
      <c r="B23" s="5">
        <v>5</v>
      </c>
      <c r="C23" s="12">
        <f t="shared" si="0"/>
        <v>55</v>
      </c>
      <c r="D23" s="75">
        <f t="shared" si="2"/>
        <v>381.01097573756545</v>
      </c>
      <c r="E23" s="28">
        <f t="shared" si="1"/>
        <v>1404.219829959144</v>
      </c>
      <c r="G23" s="20" t="s">
        <v>9</v>
      </c>
    </row>
    <row r="24" spans="2:8" ht="12.75">
      <c r="B24" s="5">
        <v>6</v>
      </c>
      <c r="C24" s="12">
        <f t="shared" si="0"/>
        <v>54</v>
      </c>
      <c r="D24" s="75">
        <f t="shared" si="2"/>
        <v>381.01097573756545</v>
      </c>
      <c r="E24" s="28">
        <f t="shared" si="1"/>
        <v>1371.3084276944762</v>
      </c>
      <c r="G24" s="52" t="s">
        <v>27</v>
      </c>
      <c r="H24" s="52"/>
    </row>
    <row r="25" spans="2:5" ht="12.75">
      <c r="B25" s="5">
        <v>7</v>
      </c>
      <c r="C25" s="12">
        <f t="shared" si="0"/>
        <v>53</v>
      </c>
      <c r="D25" s="75">
        <f t="shared" si="2"/>
        <v>381.01097573756545</v>
      </c>
      <c r="E25" s="28">
        <f t="shared" si="1"/>
        <v>1339.1683864203872</v>
      </c>
    </row>
    <row r="26" spans="2:8" ht="12.75">
      <c r="B26" s="5">
        <v>8</v>
      </c>
      <c r="C26" s="12">
        <f t="shared" si="0"/>
        <v>52</v>
      </c>
      <c r="D26" s="75">
        <f t="shared" si="2"/>
        <v>381.01097573756545</v>
      </c>
      <c r="E26" s="28">
        <f t="shared" si="1"/>
        <v>1307.7816273636593</v>
      </c>
      <c r="G26" s="11" t="s">
        <v>8</v>
      </c>
      <c r="H26" s="55">
        <f>SUM(E19:E78)</f>
        <v>50000.00000000002</v>
      </c>
    </row>
    <row r="27" spans="2:5" ht="12.75">
      <c r="B27" s="5">
        <v>9</v>
      </c>
      <c r="C27" s="12">
        <f t="shared" si="0"/>
        <v>51</v>
      </c>
      <c r="D27" s="75">
        <f t="shared" si="2"/>
        <v>381.01097573756545</v>
      </c>
      <c r="E27" s="28">
        <f t="shared" si="1"/>
        <v>1277.1304954723237</v>
      </c>
    </row>
    <row r="28" spans="2:9" ht="12.75">
      <c r="B28" s="5">
        <v>10</v>
      </c>
      <c r="C28" s="12">
        <f t="shared" si="0"/>
        <v>50</v>
      </c>
      <c r="D28" s="75">
        <f t="shared" si="2"/>
        <v>381.01097573756545</v>
      </c>
      <c r="E28" s="28">
        <f t="shared" si="1"/>
        <v>1247.1977494846908</v>
      </c>
      <c r="G28" s="52" t="s">
        <v>28</v>
      </c>
      <c r="H28" s="52"/>
      <c r="I28" s="52"/>
    </row>
    <row r="29" spans="2:8" ht="12.75">
      <c r="B29" s="5">
        <v>11</v>
      </c>
      <c r="C29" s="12">
        <f t="shared" si="0"/>
        <v>49</v>
      </c>
      <c r="D29" s="75">
        <f t="shared" si="2"/>
        <v>381.01097573756545</v>
      </c>
      <c r="E29" s="28">
        <f t="shared" si="1"/>
        <v>1217.9665522311436</v>
      </c>
      <c r="G29" s="19"/>
      <c r="H29" s="19"/>
    </row>
    <row r="30" spans="2:9" ht="12.75">
      <c r="B30" s="5">
        <v>12</v>
      </c>
      <c r="C30" s="12">
        <f t="shared" si="0"/>
        <v>48</v>
      </c>
      <c r="D30" s="75">
        <f t="shared" si="2"/>
        <v>381.01097573756545</v>
      </c>
      <c r="E30" s="28">
        <f t="shared" si="1"/>
        <v>1189.420461163226</v>
      </c>
      <c r="G30" s="80" t="s">
        <v>11</v>
      </c>
      <c r="H30" s="81" t="s">
        <v>12</v>
      </c>
      <c r="I30" s="18"/>
    </row>
    <row r="31" spans="2:9" ht="12.75">
      <c r="B31" s="5">
        <v>13</v>
      </c>
      <c r="C31" s="12">
        <f t="shared" si="0"/>
        <v>47</v>
      </c>
      <c r="D31" s="75">
        <f t="shared" si="2"/>
        <v>381.01097573756545</v>
      </c>
      <c r="E31" s="28">
        <f t="shared" si="1"/>
        <v>1161.5434191047132</v>
      </c>
      <c r="G31" s="46">
        <v>0.015</v>
      </c>
      <c r="H31" s="53">
        <f>PMT(G31,$H$21,,$H$18)*-1</f>
        <v>519.6713713554618</v>
      </c>
      <c r="I31" s="18"/>
    </row>
    <row r="32" spans="2:9" ht="12.75">
      <c r="B32" s="5">
        <v>14</v>
      </c>
      <c r="C32" s="12">
        <f t="shared" si="0"/>
        <v>46</v>
      </c>
      <c r="D32" s="75">
        <f t="shared" si="2"/>
        <v>381.01097573756545</v>
      </c>
      <c r="E32" s="28">
        <f t="shared" si="1"/>
        <v>1134.3197452194463</v>
      </c>
      <c r="F32" s="23" t="s">
        <v>9</v>
      </c>
      <c r="G32" s="46">
        <v>0.016</v>
      </c>
      <c r="H32" s="53">
        <f aca="true" t="shared" si="3" ref="H32:H40">PMT(G32,$H$21,,$H$18)*-1</f>
        <v>502.5361504413672</v>
      </c>
      <c r="I32" s="18"/>
    </row>
    <row r="33" spans="2:9" ht="12.75">
      <c r="B33" s="5">
        <v>15</v>
      </c>
      <c r="C33" s="12">
        <f t="shared" si="0"/>
        <v>45</v>
      </c>
      <c r="D33" s="75">
        <f t="shared" si="2"/>
        <v>381.01097573756545</v>
      </c>
      <c r="E33" s="28">
        <f t="shared" si="1"/>
        <v>1107.7341261908655</v>
      </c>
      <c r="G33" s="82">
        <v>0.017</v>
      </c>
      <c r="H33" s="53">
        <f t="shared" si="3"/>
        <v>485.8470328891578</v>
      </c>
      <c r="I33" s="18"/>
    </row>
    <row r="34" spans="2:9" ht="12.75">
      <c r="B34" s="5">
        <v>16</v>
      </c>
      <c r="C34" s="12">
        <f t="shared" si="0"/>
        <v>44</v>
      </c>
      <c r="D34" s="75">
        <f t="shared" si="2"/>
        <v>381.01097573756545</v>
      </c>
      <c r="E34" s="28">
        <f t="shared" si="1"/>
        <v>1081.7716076082672</v>
      </c>
      <c r="G34" s="46">
        <v>0.018</v>
      </c>
      <c r="H34" s="53">
        <f t="shared" si="3"/>
        <v>469.5983200404762</v>
      </c>
      <c r="I34" s="18"/>
    </row>
    <row r="35" spans="2:9" ht="12.75">
      <c r="B35" s="5">
        <v>17</v>
      </c>
      <c r="C35" s="12">
        <f t="shared" si="0"/>
        <v>43</v>
      </c>
      <c r="D35" s="75">
        <f t="shared" si="2"/>
        <v>381.01097573756545</v>
      </c>
      <c r="E35" s="28">
        <f t="shared" si="1"/>
        <v>1056.4175855549486</v>
      </c>
      <c r="F35" s="18"/>
      <c r="G35" s="46">
        <v>0.019</v>
      </c>
      <c r="H35" s="53">
        <f t="shared" si="3"/>
        <v>453.7841061198112</v>
      </c>
      <c r="I35" s="18"/>
    </row>
    <row r="36" spans="2:9" ht="12.75">
      <c r="B36" s="5">
        <v>18</v>
      </c>
      <c r="C36" s="12">
        <f t="shared" si="0"/>
        <v>42</v>
      </c>
      <c r="D36" s="75">
        <f t="shared" si="2"/>
        <v>381.01097573756545</v>
      </c>
      <c r="E36" s="28">
        <f t="shared" si="1"/>
        <v>1031.6577983935042</v>
      </c>
      <c r="F36" s="18"/>
      <c r="G36" s="82">
        <v>0.02</v>
      </c>
      <c r="H36" s="53">
        <f t="shared" si="3"/>
        <v>438.39829129031676</v>
      </c>
      <c r="I36" s="18"/>
    </row>
    <row r="37" spans="2:9" ht="12.75">
      <c r="B37" s="5">
        <v>19</v>
      </c>
      <c r="C37" s="12">
        <f t="shared" si="0"/>
        <v>41</v>
      </c>
      <c r="D37" s="75">
        <f t="shared" si="2"/>
        <v>381.01097573756545</v>
      </c>
      <c r="E37" s="28">
        <f t="shared" si="1"/>
        <v>1007.4783187436565</v>
      </c>
      <c r="F37" s="18"/>
      <c r="G37" s="46">
        <v>0.021</v>
      </c>
      <c r="H37" s="53">
        <f t="shared" si="3"/>
        <v>423.4345948575035</v>
      </c>
      <c r="I37" s="18"/>
    </row>
    <row r="38" spans="2:9" ht="12.75">
      <c r="B38" s="5">
        <v>20</v>
      </c>
      <c r="C38" s="12">
        <f t="shared" si="0"/>
        <v>40</v>
      </c>
      <c r="D38" s="75">
        <f t="shared" si="2"/>
        <v>381.01097573756545</v>
      </c>
      <c r="E38" s="28">
        <f t="shared" si="1"/>
        <v>983.865545648102</v>
      </c>
      <c r="F38" s="18"/>
      <c r="G38" s="46">
        <v>0.022</v>
      </c>
      <c r="H38" s="53">
        <f t="shared" si="3"/>
        <v>408.886568570131</v>
      </c>
      <c r="I38" s="18"/>
    </row>
    <row r="39" spans="2:9" ht="12.75">
      <c r="B39" s="5">
        <v>21</v>
      </c>
      <c r="C39" s="12">
        <f t="shared" si="0"/>
        <v>39</v>
      </c>
      <c r="D39" s="75">
        <f t="shared" si="2"/>
        <v>381.01097573756545</v>
      </c>
      <c r="E39" s="28">
        <f t="shared" si="1"/>
        <v>960.8061969219749</v>
      </c>
      <c r="F39" s="18"/>
      <c r="G39" s="82">
        <v>0.023</v>
      </c>
      <c r="H39" s="53">
        <f t="shared" si="3"/>
        <v>394.7476099692678</v>
      </c>
      <c r="I39" s="18"/>
    </row>
    <row r="40" spans="2:9" ht="12.75">
      <c r="B40" s="5">
        <v>22</v>
      </c>
      <c r="C40" s="12">
        <f t="shared" si="0"/>
        <v>38</v>
      </c>
      <c r="D40" s="75">
        <f t="shared" si="2"/>
        <v>381.01097573756545</v>
      </c>
      <c r="E40" s="28">
        <f t="shared" si="1"/>
        <v>938.2873016816158</v>
      </c>
      <c r="F40" s="18"/>
      <c r="G40" s="46">
        <v>0.024</v>
      </c>
      <c r="H40" s="53">
        <f t="shared" si="3"/>
        <v>381.01097573756545</v>
      </c>
      <c r="I40" s="18"/>
    </row>
    <row r="41" spans="2:9" ht="12.75">
      <c r="B41" s="5">
        <v>23</v>
      </c>
      <c r="C41" s="12">
        <f t="shared" si="0"/>
        <v>37</v>
      </c>
      <c r="D41" s="75">
        <f t="shared" si="2"/>
        <v>381.01097573756545</v>
      </c>
      <c r="E41" s="28">
        <f t="shared" si="1"/>
        <v>916.2961930484531</v>
      </c>
      <c r="F41" s="18"/>
      <c r="G41" s="46"/>
      <c r="H41" s="19"/>
      <c r="I41" s="18"/>
    </row>
    <row r="42" spans="2:9" ht="12.75">
      <c r="B42" s="5">
        <v>24</v>
      </c>
      <c r="C42" s="12">
        <f t="shared" si="0"/>
        <v>36</v>
      </c>
      <c r="D42" s="75">
        <f t="shared" si="2"/>
        <v>381.01097573756545</v>
      </c>
      <c r="E42" s="28">
        <f t="shared" si="1"/>
        <v>894.82050102388</v>
      </c>
      <c r="F42" s="18"/>
      <c r="G42" s="82"/>
      <c r="H42" s="19"/>
      <c r="I42" s="18"/>
    </row>
    <row r="43" spans="2:8" ht="12.75">
      <c r="B43" s="5">
        <v>25</v>
      </c>
      <c r="C43" s="12">
        <f t="shared" si="0"/>
        <v>35</v>
      </c>
      <c r="D43" s="75">
        <f t="shared" si="2"/>
        <v>381.01097573756545</v>
      </c>
      <c r="E43" s="28">
        <f t="shared" si="1"/>
        <v>873.8481455311329</v>
      </c>
      <c r="F43" s="18"/>
      <c r="G43" s="46"/>
      <c r="H43" s="19"/>
    </row>
    <row r="44" spans="2:8" ht="12.75">
      <c r="B44" s="5">
        <v>26</v>
      </c>
      <c r="C44" s="12">
        <f t="shared" si="0"/>
        <v>34</v>
      </c>
      <c r="D44" s="75">
        <f t="shared" si="2"/>
        <v>381.01097573756545</v>
      </c>
      <c r="E44" s="28">
        <f t="shared" si="1"/>
        <v>853.3673296202469</v>
      </c>
      <c r="F44" s="18"/>
      <c r="G44" s="20"/>
      <c r="H44" s="19"/>
    </row>
    <row r="45" spans="2:9" ht="12.75">
      <c r="B45" s="5">
        <v>27</v>
      </c>
      <c r="C45" s="12">
        <f t="shared" si="0"/>
        <v>33</v>
      </c>
      <c r="D45" s="75">
        <f t="shared" si="2"/>
        <v>381.01097573756545</v>
      </c>
      <c r="E45" s="28">
        <f t="shared" si="1"/>
        <v>833.3665328322725</v>
      </c>
      <c r="F45" s="18"/>
      <c r="G45" s="51"/>
      <c r="H45" s="51"/>
      <c r="I45" s="18"/>
    </row>
    <row r="46" spans="2:9" ht="12.75">
      <c r="B46" s="5">
        <v>28</v>
      </c>
      <c r="C46" s="12">
        <f t="shared" si="0"/>
        <v>32</v>
      </c>
      <c r="D46" s="75">
        <f t="shared" si="2"/>
        <v>381.01097573756545</v>
      </c>
      <c r="E46" s="28">
        <f t="shared" si="1"/>
        <v>813.834504719016</v>
      </c>
      <c r="F46" s="18"/>
      <c r="G46" s="19"/>
      <c r="H46" s="19"/>
      <c r="I46" s="18"/>
    </row>
    <row r="47" spans="2:6" ht="12.75">
      <c r="B47" s="5">
        <v>29</v>
      </c>
      <c r="C47" s="12">
        <f t="shared" si="0"/>
        <v>31</v>
      </c>
      <c r="D47" s="75">
        <f t="shared" si="2"/>
        <v>381.01097573756545</v>
      </c>
      <c r="E47" s="28">
        <f t="shared" si="1"/>
        <v>794.7602585146642</v>
      </c>
      <c r="F47" s="18"/>
    </row>
    <row r="48" spans="2:6" ht="12.75">
      <c r="B48" s="5">
        <v>30</v>
      </c>
      <c r="C48" s="12">
        <f t="shared" si="0"/>
        <v>30</v>
      </c>
      <c r="D48" s="75">
        <f t="shared" si="2"/>
        <v>381.01097573756545</v>
      </c>
      <c r="E48" s="28">
        <f t="shared" si="1"/>
        <v>776.1330649557267</v>
      </c>
      <c r="F48" s="18"/>
    </row>
    <row r="49" spans="2:6" ht="12.75">
      <c r="B49" s="5">
        <v>31</v>
      </c>
      <c r="C49" s="12">
        <f t="shared" si="0"/>
        <v>29</v>
      </c>
      <c r="D49" s="75">
        <f t="shared" si="2"/>
        <v>381.01097573756545</v>
      </c>
      <c r="E49" s="28">
        <f t="shared" si="1"/>
        <v>757.9424462458268</v>
      </c>
      <c r="F49" s="18"/>
    </row>
    <row r="50" spans="2:6" ht="12.75">
      <c r="B50" s="5">
        <v>32</v>
      </c>
      <c r="C50" s="12">
        <f t="shared" si="0"/>
        <v>28</v>
      </c>
      <c r="D50" s="75">
        <f t="shared" si="2"/>
        <v>381.01097573756545</v>
      </c>
      <c r="E50" s="28">
        <f t="shared" si="1"/>
        <v>740.1781701619402</v>
      </c>
      <c r="F50" s="18"/>
    </row>
    <row r="51" spans="2:6" ht="12.75">
      <c r="B51" s="5">
        <v>33</v>
      </c>
      <c r="C51" s="12">
        <f aca="true" t="shared" si="4" ref="C51:C78">$H$21-B51</f>
        <v>27</v>
      </c>
      <c r="D51" s="75">
        <f t="shared" si="2"/>
        <v>381.01097573756545</v>
      </c>
      <c r="E51" s="28">
        <f aca="true" t="shared" si="5" ref="E51:E78">D51*(1+$G$18)^C51</f>
        <v>722.8302442987698</v>
      </c>
      <c r="F51" s="18"/>
    </row>
    <row r="52" spans="2:6" ht="12.75">
      <c r="B52" s="5">
        <v>34</v>
      </c>
      <c r="C52" s="12">
        <f t="shared" si="4"/>
        <v>26</v>
      </c>
      <c r="D52" s="75">
        <f t="shared" si="2"/>
        <v>381.01097573756545</v>
      </c>
      <c r="E52" s="28">
        <f t="shared" si="5"/>
        <v>705.8889104480173</v>
      </c>
      <c r="F52" s="18"/>
    </row>
    <row r="53" spans="2:6" ht="12.75">
      <c r="B53" s="5">
        <v>35</v>
      </c>
      <c r="C53" s="12">
        <f t="shared" si="4"/>
        <v>25</v>
      </c>
      <c r="D53" s="75">
        <f t="shared" si="2"/>
        <v>381.01097573756545</v>
      </c>
      <c r="E53" s="28">
        <f t="shared" si="5"/>
        <v>689.3446391093919</v>
      </c>
      <c r="F53" s="18"/>
    </row>
    <row r="54" spans="2:6" ht="12.75">
      <c r="B54" s="5">
        <v>36</v>
      </c>
      <c r="C54" s="12">
        <f t="shared" si="4"/>
        <v>24</v>
      </c>
      <c r="D54" s="75">
        <f t="shared" si="2"/>
        <v>381.01097573756545</v>
      </c>
      <c r="E54" s="28">
        <f t="shared" si="5"/>
        <v>673.1881241302656</v>
      </c>
      <c r="F54" s="18"/>
    </row>
    <row r="55" spans="2:6" ht="12.75">
      <c r="B55" s="5">
        <v>37</v>
      </c>
      <c r="C55" s="12">
        <f t="shared" si="4"/>
        <v>23</v>
      </c>
      <c r="D55" s="75">
        <f t="shared" si="2"/>
        <v>381.01097573756545</v>
      </c>
      <c r="E55" s="28">
        <f t="shared" si="5"/>
        <v>657.4102774709626</v>
      </c>
      <c r="F55" s="18"/>
    </row>
    <row r="56" spans="2:6" ht="12.75">
      <c r="B56" s="5">
        <v>38</v>
      </c>
      <c r="C56" s="12">
        <f t="shared" si="4"/>
        <v>22</v>
      </c>
      <c r="D56" s="75">
        <f t="shared" si="2"/>
        <v>381.01097573756545</v>
      </c>
      <c r="E56" s="28">
        <f t="shared" si="5"/>
        <v>642.0022240927367</v>
      </c>
      <c r="F56" s="18"/>
    </row>
    <row r="57" spans="2:6" ht="12.75">
      <c r="B57" s="5">
        <v>39</v>
      </c>
      <c r="C57" s="12">
        <f t="shared" si="4"/>
        <v>21</v>
      </c>
      <c r="D57" s="75">
        <f t="shared" si="2"/>
        <v>381.01097573756545</v>
      </c>
      <c r="E57" s="28">
        <f t="shared" si="5"/>
        <v>626.9552969655633</v>
      </c>
      <c r="F57" s="18"/>
    </row>
    <row r="58" spans="2:6" ht="12.75">
      <c r="B58" s="5">
        <v>40</v>
      </c>
      <c r="C58" s="12">
        <f t="shared" si="4"/>
        <v>20</v>
      </c>
      <c r="D58" s="75">
        <f t="shared" si="2"/>
        <v>381.01097573756545</v>
      </c>
      <c r="E58" s="28">
        <f t="shared" si="5"/>
        <v>612.2610321929329</v>
      </c>
      <c r="F58" s="18"/>
    </row>
    <row r="59" spans="2:5" ht="12.75">
      <c r="B59" s="5">
        <v>41</v>
      </c>
      <c r="C59" s="12">
        <f t="shared" si="4"/>
        <v>19</v>
      </c>
      <c r="D59" s="75">
        <f t="shared" si="2"/>
        <v>381.01097573756545</v>
      </c>
      <c r="E59" s="28">
        <f t="shared" si="5"/>
        <v>597.9111642509112</v>
      </c>
    </row>
    <row r="60" spans="2:8" ht="12.75">
      <c r="B60" s="5">
        <v>42</v>
      </c>
      <c r="C60" s="12">
        <f t="shared" si="4"/>
        <v>18</v>
      </c>
      <c r="D60" s="75">
        <f t="shared" si="2"/>
        <v>381.01097573756545</v>
      </c>
      <c r="E60" s="28">
        <f t="shared" si="5"/>
        <v>583.8976213387803</v>
      </c>
      <c r="G60" s="19"/>
      <c r="H60" s="19"/>
    </row>
    <row r="61" spans="2:8" ht="12.75">
      <c r="B61" s="5">
        <v>43</v>
      </c>
      <c r="C61" s="12">
        <f t="shared" si="4"/>
        <v>17</v>
      </c>
      <c r="D61" s="75">
        <f t="shared" si="2"/>
        <v>381.01097573756545</v>
      </c>
      <c r="E61" s="28">
        <f t="shared" si="5"/>
        <v>570.2125208386527</v>
      </c>
      <c r="G61" s="19"/>
      <c r="H61" s="19"/>
    </row>
    <row r="62" spans="2:8" ht="12.75">
      <c r="B62" s="5">
        <v>44</v>
      </c>
      <c r="C62" s="12">
        <f t="shared" si="4"/>
        <v>16</v>
      </c>
      <c r="D62" s="75">
        <f t="shared" si="2"/>
        <v>381.01097573756545</v>
      </c>
      <c r="E62" s="28">
        <f t="shared" si="5"/>
        <v>556.8481648814967</v>
      </c>
      <c r="G62" s="19"/>
      <c r="H62" s="19"/>
    </row>
    <row r="63" spans="2:8" ht="12.75">
      <c r="B63" s="5">
        <v>45</v>
      </c>
      <c r="C63" s="12">
        <f t="shared" si="4"/>
        <v>15</v>
      </c>
      <c r="D63" s="75">
        <f t="shared" si="2"/>
        <v>381.01097573756545</v>
      </c>
      <c r="E63" s="28">
        <f t="shared" si="5"/>
        <v>543.7970360170867</v>
      </c>
      <c r="G63" s="19"/>
      <c r="H63" s="19"/>
    </row>
    <row r="64" spans="2:5" ht="12.75">
      <c r="B64" s="5">
        <v>46</v>
      </c>
      <c r="C64" s="12">
        <f t="shared" si="4"/>
        <v>14</v>
      </c>
      <c r="D64" s="75">
        <f t="shared" si="2"/>
        <v>381.01097573756545</v>
      </c>
      <c r="E64" s="28">
        <f t="shared" si="5"/>
        <v>531.0517929854362</v>
      </c>
    </row>
    <row r="65" spans="2:5" ht="12.75">
      <c r="B65" s="5">
        <v>47</v>
      </c>
      <c r="C65" s="12">
        <f t="shared" si="4"/>
        <v>13</v>
      </c>
      <c r="D65" s="75">
        <f t="shared" si="2"/>
        <v>381.01097573756545</v>
      </c>
      <c r="E65" s="28">
        <f t="shared" si="5"/>
        <v>518.6052665873401</v>
      </c>
    </row>
    <row r="66" spans="2:5" ht="12.75">
      <c r="B66" s="5">
        <v>48</v>
      </c>
      <c r="C66" s="12">
        <f t="shared" si="4"/>
        <v>12</v>
      </c>
      <c r="D66" s="75">
        <f t="shared" si="2"/>
        <v>381.01097573756545</v>
      </c>
      <c r="E66" s="28">
        <f t="shared" si="5"/>
        <v>506.4504556516993</v>
      </c>
    </row>
    <row r="67" spans="2:5" ht="12.75">
      <c r="B67" s="5">
        <v>49</v>
      </c>
      <c r="C67" s="12">
        <f t="shared" si="4"/>
        <v>11</v>
      </c>
      <c r="D67" s="75">
        <f t="shared" si="2"/>
        <v>381.01097573756545</v>
      </c>
      <c r="E67" s="28">
        <f t="shared" si="5"/>
        <v>494.58052309736263</v>
      </c>
    </row>
    <row r="68" spans="2:5" ht="12.75">
      <c r="B68" s="5">
        <v>50</v>
      </c>
      <c r="C68" s="12">
        <f t="shared" si="4"/>
        <v>10</v>
      </c>
      <c r="D68" s="75">
        <f t="shared" si="2"/>
        <v>381.01097573756545</v>
      </c>
      <c r="E68" s="28">
        <f t="shared" si="5"/>
        <v>482.98879208726817</v>
      </c>
    </row>
    <row r="69" spans="2:5" ht="12.75">
      <c r="B69" s="5">
        <v>51</v>
      </c>
      <c r="C69" s="12">
        <f t="shared" si="4"/>
        <v>9</v>
      </c>
      <c r="D69" s="75">
        <f t="shared" si="2"/>
        <v>381.01097573756545</v>
      </c>
      <c r="E69" s="28">
        <f t="shared" si="5"/>
        <v>471.6687422727228</v>
      </c>
    </row>
    <row r="70" spans="2:5" ht="12.75">
      <c r="B70" s="5">
        <v>52</v>
      </c>
      <c r="C70" s="12">
        <f t="shared" si="4"/>
        <v>8</v>
      </c>
      <c r="D70" s="75">
        <f t="shared" si="2"/>
        <v>381.01097573756545</v>
      </c>
      <c r="E70" s="28">
        <f t="shared" si="5"/>
        <v>460.6140061257059</v>
      </c>
    </row>
    <row r="71" spans="2:5" ht="12.75">
      <c r="B71" s="5">
        <v>53</v>
      </c>
      <c r="C71" s="12">
        <f t="shared" si="4"/>
        <v>7</v>
      </c>
      <c r="D71" s="75">
        <f t="shared" si="2"/>
        <v>381.01097573756545</v>
      </c>
      <c r="E71" s="28">
        <f t="shared" si="5"/>
        <v>449.8183653571347</v>
      </c>
    </row>
    <row r="72" spans="2:5" ht="12.75">
      <c r="B72" s="5">
        <v>54</v>
      </c>
      <c r="C72" s="12">
        <f t="shared" si="4"/>
        <v>6</v>
      </c>
      <c r="D72" s="75">
        <f t="shared" si="2"/>
        <v>381.01097573756545</v>
      </c>
      <c r="E72" s="28">
        <f t="shared" si="5"/>
        <v>439.27574741907677</v>
      </c>
    </row>
    <row r="73" spans="2:5" ht="12.75">
      <c r="B73" s="5">
        <v>55</v>
      </c>
      <c r="C73" s="12">
        <f t="shared" si="4"/>
        <v>5</v>
      </c>
      <c r="D73" s="75">
        <f t="shared" si="2"/>
        <v>381.01097573756545</v>
      </c>
      <c r="E73" s="28">
        <f t="shared" si="5"/>
        <v>428.98022208894224</v>
      </c>
    </row>
    <row r="74" spans="2:5" ht="12.75">
      <c r="B74" s="5">
        <v>56</v>
      </c>
      <c r="C74" s="12">
        <f t="shared" si="4"/>
        <v>4</v>
      </c>
      <c r="D74" s="75">
        <f t="shared" si="2"/>
        <v>381.01097573756545</v>
      </c>
      <c r="E74" s="28">
        <f t="shared" si="5"/>
        <v>418.9259981337326</v>
      </c>
    </row>
    <row r="75" spans="2:5" ht="12.75">
      <c r="B75" s="5">
        <v>57</v>
      </c>
      <c r="C75" s="12">
        <f t="shared" si="4"/>
        <v>3</v>
      </c>
      <c r="D75" s="75">
        <f t="shared" si="2"/>
        <v>381.01097573756545</v>
      </c>
      <c r="E75" s="28">
        <f t="shared" si="5"/>
        <v>409.1074200524733</v>
      </c>
    </row>
    <row r="76" spans="2:5" ht="12.75">
      <c r="B76" s="5">
        <v>58</v>
      </c>
      <c r="C76" s="12">
        <f t="shared" si="4"/>
        <v>2</v>
      </c>
      <c r="D76" s="75">
        <f t="shared" si="2"/>
        <v>381.01097573756545</v>
      </c>
      <c r="E76" s="28">
        <f t="shared" si="5"/>
        <v>399.5189648949934</v>
      </c>
    </row>
    <row r="77" spans="2:5" ht="12.75">
      <c r="B77" s="5">
        <v>59</v>
      </c>
      <c r="C77" s="12">
        <f t="shared" si="4"/>
        <v>1</v>
      </c>
      <c r="D77" s="75">
        <f t="shared" si="2"/>
        <v>381.01097573756545</v>
      </c>
      <c r="E77" s="28">
        <f t="shared" si="5"/>
        <v>390.155239155267</v>
      </c>
    </row>
    <row r="78" spans="2:5" ht="12.75">
      <c r="B78" s="9">
        <v>60</v>
      </c>
      <c r="C78" s="59">
        <f t="shared" si="4"/>
        <v>0</v>
      </c>
      <c r="D78" s="76">
        <f t="shared" si="2"/>
        <v>381.01097573756545</v>
      </c>
      <c r="E78" s="54">
        <f t="shared" si="5"/>
        <v>381.01097573756545</v>
      </c>
    </row>
    <row r="79" spans="2:5" ht="12.75">
      <c r="B79" s="12"/>
      <c r="C79" s="12"/>
      <c r="D79" s="75"/>
      <c r="E79" s="75"/>
    </row>
    <row r="80" spans="2:5" ht="12.75">
      <c r="B80" s="12"/>
      <c r="C80" s="12"/>
      <c r="D80" s="75"/>
      <c r="E80" s="75"/>
    </row>
    <row r="81" spans="2:5" ht="12.75">
      <c r="B81" s="12"/>
      <c r="C81" s="12"/>
      <c r="D81" s="75"/>
      <c r="E81" s="75"/>
    </row>
    <row r="82" spans="2:5" ht="12.75">
      <c r="B82" s="12"/>
      <c r="C82" s="12"/>
      <c r="D82" s="75"/>
      <c r="E82" s="75"/>
    </row>
    <row r="83" spans="2:5" ht="12.75">
      <c r="B83" s="12"/>
      <c r="C83" s="12"/>
      <c r="D83" s="75"/>
      <c r="E83" s="75"/>
    </row>
    <row r="84" spans="2:5" ht="12.75">
      <c r="B84" s="12"/>
      <c r="C84" s="12"/>
      <c r="D84" s="75"/>
      <c r="E84" s="75"/>
    </row>
    <row r="85" spans="2:5" ht="12.75">
      <c r="B85" s="12"/>
      <c r="C85" s="12"/>
      <c r="D85" s="75"/>
      <c r="E85" s="75"/>
    </row>
    <row r="86" spans="2:5" ht="12.75">
      <c r="B86" s="12"/>
      <c r="C86" s="12"/>
      <c r="D86" s="75"/>
      <c r="E86" s="75"/>
    </row>
    <row r="87" spans="2:5" ht="12.75">
      <c r="B87" s="12"/>
      <c r="C87" s="12"/>
      <c r="D87" s="75"/>
      <c r="E87" s="75"/>
    </row>
    <row r="88" spans="2:5" ht="12.75">
      <c r="B88" s="12"/>
      <c r="C88" s="12"/>
      <c r="D88" s="75"/>
      <c r="E88" s="75"/>
    </row>
    <row r="89" spans="2:5" ht="12.75">
      <c r="B89" s="12"/>
      <c r="C89" s="12"/>
      <c r="D89" s="75"/>
      <c r="E89" s="75"/>
    </row>
    <row r="90" spans="2:5" ht="12.75">
      <c r="B90" s="12"/>
      <c r="C90" s="12"/>
      <c r="D90" s="75"/>
      <c r="E90" s="75"/>
    </row>
    <row r="91" spans="2:5" ht="12.75">
      <c r="B91" s="12"/>
      <c r="C91" s="12"/>
      <c r="D91" s="75"/>
      <c r="E91" s="75"/>
    </row>
    <row r="92" spans="2:5" ht="12.75">
      <c r="B92" s="12"/>
      <c r="C92" s="12"/>
      <c r="D92" s="75"/>
      <c r="E92" s="75"/>
    </row>
    <row r="93" spans="2:5" ht="12.75">
      <c r="B93" s="12"/>
      <c r="C93" s="12"/>
      <c r="D93" s="75"/>
      <c r="E93" s="75"/>
    </row>
    <row r="94" spans="2:5" ht="12.75">
      <c r="B94" s="12"/>
      <c r="C94" s="12"/>
      <c r="D94" s="75"/>
      <c r="E94" s="75"/>
    </row>
    <row r="95" spans="2:5" ht="12.75">
      <c r="B95" s="12"/>
      <c r="C95" s="12"/>
      <c r="D95" s="75"/>
      <c r="E95" s="75"/>
    </row>
    <row r="96" spans="2:5" ht="12.75">
      <c r="B96" s="12"/>
      <c r="C96" s="12"/>
      <c r="D96" s="75"/>
      <c r="E96" s="75"/>
    </row>
    <row r="97" spans="2:5" ht="12.75">
      <c r="B97" s="12"/>
      <c r="C97" s="12"/>
      <c r="D97" s="75"/>
      <c r="E97" s="75"/>
    </row>
    <row r="98" spans="2:5" ht="12.75">
      <c r="B98" s="12"/>
      <c r="C98" s="12"/>
      <c r="D98" s="75"/>
      <c r="E98" s="75"/>
    </row>
    <row r="99" spans="2:5" ht="12.75">
      <c r="B99" s="12"/>
      <c r="C99" s="12"/>
      <c r="D99" s="75"/>
      <c r="E99" s="75"/>
    </row>
    <row r="100" spans="2:5" ht="12.75">
      <c r="B100" s="12"/>
      <c r="C100" s="12"/>
      <c r="D100" s="75"/>
      <c r="E100" s="75"/>
    </row>
    <row r="101" spans="2:5" ht="12.75">
      <c r="B101" s="12"/>
      <c r="C101" s="12"/>
      <c r="D101" s="75"/>
      <c r="E101" s="75"/>
    </row>
    <row r="102" spans="2:5" ht="12.75">
      <c r="B102" s="12"/>
      <c r="C102" s="12"/>
      <c r="D102" s="75"/>
      <c r="E102" s="75"/>
    </row>
    <row r="103" spans="2:6" ht="12.75">
      <c r="B103" s="12"/>
      <c r="C103" s="12"/>
      <c r="D103" s="18"/>
      <c r="E103" s="18"/>
      <c r="F103" s="18"/>
    </row>
    <row r="104" spans="2:6" ht="12.75">
      <c r="B104" s="12"/>
      <c r="C104" s="12"/>
      <c r="D104" s="18"/>
      <c r="E104" s="18"/>
      <c r="F104" s="18"/>
    </row>
    <row r="105" spans="2:6" ht="12.75">
      <c r="B105" s="12"/>
      <c r="C105" s="12"/>
      <c r="D105" s="18"/>
      <c r="E105" s="18"/>
      <c r="F105" s="18"/>
    </row>
    <row r="106" spans="2:6" ht="12.75">
      <c r="B106" s="12"/>
      <c r="C106" s="12"/>
      <c r="D106" s="18"/>
      <c r="E106" s="18"/>
      <c r="F106" s="18"/>
    </row>
    <row r="107" spans="2:6" ht="12.75">
      <c r="B107" s="12"/>
      <c r="C107" s="12"/>
      <c r="D107" s="18"/>
      <c r="E107" s="18"/>
      <c r="F107" s="18"/>
    </row>
    <row r="108" spans="2:6" ht="12.75">
      <c r="B108" s="12"/>
      <c r="C108" s="12"/>
      <c r="D108" s="18"/>
      <c r="E108" s="18"/>
      <c r="F108" s="18"/>
    </row>
    <row r="109" spans="2:6" ht="12.75">
      <c r="B109" s="18"/>
      <c r="C109" s="18"/>
      <c r="D109" s="18"/>
      <c r="E109" s="18"/>
      <c r="F109" s="18"/>
    </row>
    <row r="110" spans="2:5" ht="12.75">
      <c r="B110" s="18"/>
      <c r="C110" s="18"/>
      <c r="D110" s="18"/>
      <c r="E110" s="18"/>
    </row>
  </sheetData>
  <printOptions/>
  <pageMargins left="0.75" right="0.75" top="1" bottom="1" header="0" footer="0"/>
  <pageSetup horizontalDpi="300" verticalDpi="300" orientation="portrait" scale="50" r:id="rId2"/>
  <drawing r:id="rId1"/>
</worksheet>
</file>

<file path=xl/worksheets/sheet2.xml><?xml version="1.0" encoding="utf-8"?>
<worksheet xmlns="http://schemas.openxmlformats.org/spreadsheetml/2006/main" xmlns:r="http://schemas.openxmlformats.org/officeDocument/2006/relationships">
  <dimension ref="A2:K139"/>
  <sheetViews>
    <sheetView workbookViewId="0" topLeftCell="B10">
      <selection activeCell="I20" sqref="I20"/>
    </sheetView>
  </sheetViews>
  <sheetFormatPr defaultColWidth="11.421875" defaultRowHeight="12.75"/>
  <cols>
    <col min="2" max="2" width="12.7109375" style="0" customWidth="1"/>
    <col min="5" max="5" width="12.28125" style="0" customWidth="1"/>
    <col min="7" max="7" width="9.00390625" style="0" customWidth="1"/>
    <col min="8" max="8" width="10.8515625" style="0" customWidth="1"/>
    <col min="9" max="9" width="12.8515625" style="0" customWidth="1"/>
  </cols>
  <sheetData>
    <row r="2" spans="2:3" ht="12.75">
      <c r="B2" s="37" t="s">
        <v>30</v>
      </c>
      <c r="C2" s="37"/>
    </row>
    <row r="3" ht="12.75">
      <c r="B3" t="s">
        <v>43</v>
      </c>
    </row>
    <row r="15" spans="2:5" ht="12.75">
      <c r="B15" s="37" t="s">
        <v>18</v>
      </c>
      <c r="C15" s="37"/>
      <c r="D15" s="37"/>
      <c r="E15" s="14" t="s">
        <v>17</v>
      </c>
    </row>
    <row r="16" spans="5:9" ht="12.75">
      <c r="E16" s="87" t="s">
        <v>0</v>
      </c>
      <c r="F16" s="88" t="s">
        <v>1</v>
      </c>
      <c r="G16" s="88" t="s">
        <v>15</v>
      </c>
      <c r="H16" s="88" t="s">
        <v>12</v>
      </c>
      <c r="I16" s="97" t="s">
        <v>4</v>
      </c>
    </row>
    <row r="17" spans="2:9" ht="12.75">
      <c r="B17" s="86" t="s">
        <v>11</v>
      </c>
      <c r="C17" s="85" t="s">
        <v>12</v>
      </c>
      <c r="E17" s="41" t="s">
        <v>21</v>
      </c>
      <c r="F17" s="99" t="s">
        <v>13</v>
      </c>
      <c r="G17" s="98"/>
      <c r="H17" s="98"/>
      <c r="I17" s="88" t="s">
        <v>6</v>
      </c>
    </row>
    <row r="18" spans="2:9" ht="12.75">
      <c r="B18" s="94">
        <v>0.02</v>
      </c>
      <c r="C18" s="96">
        <f>FV(B18,120,-$I$22,,1)</f>
        <v>149406.99442328667</v>
      </c>
      <c r="E18" s="26">
        <v>0</v>
      </c>
      <c r="F18" s="12">
        <f>$E$138-E18</f>
        <v>120</v>
      </c>
      <c r="G18" s="12">
        <f aca="true" t="shared" si="0" ref="G18:G49">$I$22</f>
        <v>300</v>
      </c>
      <c r="H18" s="28">
        <f aca="true" t="shared" si="1" ref="H18:H49">G18*(1+$I$19)^F18</f>
        <v>9267.577493869105</v>
      </c>
      <c r="I18" s="57" t="s">
        <v>7</v>
      </c>
    </row>
    <row r="19" spans="2:9" ht="12.75">
      <c r="B19" s="94">
        <v>0.021</v>
      </c>
      <c r="C19" s="96">
        <f aca="true" t="shared" si="2" ref="C19:C27">FV(B19,120,-$I$22,,1)</f>
        <v>162024.88023937194</v>
      </c>
      <c r="E19" s="5">
        <v>1</v>
      </c>
      <c r="F19" s="12">
        <f>$E$138-E19</f>
        <v>119</v>
      </c>
      <c r="G19" s="12">
        <f t="shared" si="0"/>
        <v>300</v>
      </c>
      <c r="H19" s="28">
        <f t="shared" si="1"/>
        <v>9006.392122321773</v>
      </c>
      <c r="I19" s="69">
        <v>0.029</v>
      </c>
    </row>
    <row r="20" spans="2:8" ht="12.75">
      <c r="B20" s="46">
        <v>0.022</v>
      </c>
      <c r="C20" s="96">
        <f t="shared" si="2"/>
        <v>175846.48694048406</v>
      </c>
      <c r="E20" s="5">
        <v>2</v>
      </c>
      <c r="F20" s="12">
        <f aca="true" t="shared" si="3" ref="F20:F83">$E$138-E20</f>
        <v>118</v>
      </c>
      <c r="G20" s="12">
        <f t="shared" si="0"/>
        <v>300</v>
      </c>
      <c r="H20" s="28">
        <f t="shared" si="1"/>
        <v>8752.56766017665</v>
      </c>
    </row>
    <row r="21" spans="2:11" ht="12.75">
      <c r="B21" s="94">
        <v>0.023</v>
      </c>
      <c r="C21" s="96">
        <f t="shared" si="2"/>
        <v>190992.6206952692</v>
      </c>
      <c r="E21" s="5">
        <v>3</v>
      </c>
      <c r="F21" s="12">
        <f t="shared" si="3"/>
        <v>117</v>
      </c>
      <c r="G21" s="12">
        <f t="shared" si="0"/>
        <v>300</v>
      </c>
      <c r="H21" s="28">
        <f t="shared" si="1"/>
        <v>8505.896657120165</v>
      </c>
      <c r="I21" s="100" t="s">
        <v>15</v>
      </c>
      <c r="J21" s="85" t="s">
        <v>9</v>
      </c>
      <c r="K21" s="30"/>
    </row>
    <row r="22" spans="2:11" ht="12.75">
      <c r="B22" s="94">
        <v>0.024</v>
      </c>
      <c r="C22" s="96">
        <f t="shared" si="2"/>
        <v>207596.53704173732</v>
      </c>
      <c r="E22" s="5">
        <v>4</v>
      </c>
      <c r="F22" s="12">
        <f t="shared" si="3"/>
        <v>116</v>
      </c>
      <c r="G22" s="12">
        <f t="shared" si="0"/>
        <v>300</v>
      </c>
      <c r="H22" s="28">
        <f t="shared" si="1"/>
        <v>8266.177509349043</v>
      </c>
      <c r="I22" s="101">
        <v>300</v>
      </c>
      <c r="J22" s="47" t="s">
        <v>9</v>
      </c>
      <c r="K22" s="30"/>
    </row>
    <row r="23" spans="2:11" ht="12.75">
      <c r="B23" s="94">
        <v>0.025</v>
      </c>
      <c r="C23" s="96">
        <f t="shared" si="2"/>
        <v>225805.24295546772</v>
      </c>
      <c r="E23" s="5">
        <v>5</v>
      </c>
      <c r="F23" s="12">
        <f t="shared" si="3"/>
        <v>115</v>
      </c>
      <c r="G23" s="12">
        <f t="shared" si="0"/>
        <v>300</v>
      </c>
      <c r="H23" s="28">
        <f t="shared" si="1"/>
        <v>8033.214294799847</v>
      </c>
      <c r="I23" s="30"/>
      <c r="J23" s="30"/>
      <c r="K23" s="30"/>
    </row>
    <row r="24" spans="2:11" ht="12.75">
      <c r="B24" s="94">
        <v>0.026</v>
      </c>
      <c r="C24" s="96">
        <f t="shared" si="2"/>
        <v>245780.93620971884</v>
      </c>
      <c r="E24" s="5">
        <v>6</v>
      </c>
      <c r="F24" s="12">
        <f t="shared" si="3"/>
        <v>114</v>
      </c>
      <c r="G24" s="12">
        <f t="shared" si="0"/>
        <v>300</v>
      </c>
      <c r="H24" s="28">
        <f t="shared" si="1"/>
        <v>7806.816613022204</v>
      </c>
      <c r="I24" s="56" t="s">
        <v>8</v>
      </c>
      <c r="J24" s="102">
        <f>SUM(H18:H138)</f>
        <v>318194.38762728695</v>
      </c>
      <c r="K24" s="30"/>
    </row>
    <row r="25" spans="2:11" ht="12.75">
      <c r="B25" s="94">
        <v>0.027</v>
      </c>
      <c r="C25" s="96">
        <f t="shared" si="2"/>
        <v>267702.59655956517</v>
      </c>
      <c r="E25" s="5">
        <v>7</v>
      </c>
      <c r="F25" s="12">
        <f t="shared" si="3"/>
        <v>113</v>
      </c>
      <c r="G25" s="12">
        <f t="shared" si="0"/>
        <v>300</v>
      </c>
      <c r="H25" s="28">
        <f t="shared" si="1"/>
        <v>7586.799429564824</v>
      </c>
      <c r="I25" s="30" t="s">
        <v>9</v>
      </c>
      <c r="J25" s="30"/>
      <c r="K25" s="30"/>
    </row>
    <row r="26" spans="2:8" ht="12.75">
      <c r="B26" s="94">
        <v>0.028</v>
      </c>
      <c r="C26" s="96">
        <f t="shared" si="2"/>
        <v>291767.74482211337</v>
      </c>
      <c r="E26" s="5">
        <v>8</v>
      </c>
      <c r="F26" s="12">
        <f t="shared" si="3"/>
        <v>112</v>
      </c>
      <c r="G26" s="12">
        <f t="shared" si="0"/>
        <v>300</v>
      </c>
      <c r="H26" s="28">
        <f t="shared" si="1"/>
        <v>7372.982924747158</v>
      </c>
    </row>
    <row r="27" spans="2:8" ht="12.75">
      <c r="B27" s="94">
        <v>0.029</v>
      </c>
      <c r="C27" s="96">
        <f t="shared" si="2"/>
        <v>318194.3876272864</v>
      </c>
      <c r="E27" s="5">
        <v>9</v>
      </c>
      <c r="F27" s="12">
        <f t="shared" si="3"/>
        <v>111</v>
      </c>
      <c r="G27" s="12">
        <f t="shared" si="0"/>
        <v>300</v>
      </c>
      <c r="H27" s="28">
        <f t="shared" si="1"/>
        <v>7165.19234669306</v>
      </c>
    </row>
    <row r="28" spans="5:8" ht="12.75">
      <c r="E28" s="5">
        <v>10</v>
      </c>
      <c r="F28" s="12">
        <f t="shared" si="3"/>
        <v>110</v>
      </c>
      <c r="G28" s="12">
        <f t="shared" si="0"/>
        <v>300</v>
      </c>
      <c r="H28" s="28">
        <f t="shared" si="1"/>
        <v>6963.2578685063745</v>
      </c>
    </row>
    <row r="29" spans="5:11" ht="12.75">
      <c r="E29" s="5">
        <v>11</v>
      </c>
      <c r="F29" s="12">
        <f t="shared" si="3"/>
        <v>109</v>
      </c>
      <c r="G29" s="12">
        <f t="shared" si="0"/>
        <v>300</v>
      </c>
      <c r="H29" s="28">
        <f t="shared" si="1"/>
        <v>6767.014449471695</v>
      </c>
      <c r="J29" s="19"/>
      <c r="K29" s="29"/>
    </row>
    <row r="30" spans="5:8" ht="12.75">
      <c r="E30" s="5">
        <v>12</v>
      </c>
      <c r="F30" s="12">
        <f t="shared" si="3"/>
        <v>108</v>
      </c>
      <c r="G30" s="12">
        <f t="shared" si="0"/>
        <v>300</v>
      </c>
      <c r="H30" s="28">
        <f t="shared" si="1"/>
        <v>6576.301700166858</v>
      </c>
    </row>
    <row r="31" spans="2:8" ht="12.75">
      <c r="B31" s="19" t="s">
        <v>8</v>
      </c>
      <c r="C31" s="47">
        <f>SUM(H18:H138)</f>
        <v>318194.38762728695</v>
      </c>
      <c r="E31" s="5">
        <v>13</v>
      </c>
      <c r="F31" s="12">
        <f t="shared" si="3"/>
        <v>107</v>
      </c>
      <c r="G31" s="12">
        <f t="shared" si="0"/>
        <v>300</v>
      </c>
      <c r="H31" s="28">
        <f t="shared" si="1"/>
        <v>6390.963751376927</v>
      </c>
    </row>
    <row r="32" spans="5:8" ht="12.75">
      <c r="E32" s="5">
        <v>14</v>
      </c>
      <c r="F32" s="12">
        <f t="shared" si="3"/>
        <v>106</v>
      </c>
      <c r="G32" s="12">
        <f t="shared" si="0"/>
        <v>300</v>
      </c>
      <c r="H32" s="28">
        <f t="shared" si="1"/>
        <v>6210.849126702553</v>
      </c>
    </row>
    <row r="33" spans="5:8" ht="12.75">
      <c r="E33" s="5">
        <v>15</v>
      </c>
      <c r="F33" s="12">
        <f t="shared" si="3"/>
        <v>105</v>
      </c>
      <c r="G33" s="12">
        <f t="shared" si="0"/>
        <v>300</v>
      </c>
      <c r="H33" s="28">
        <f t="shared" si="1"/>
        <v>6035.8106187585545</v>
      </c>
    </row>
    <row r="34" spans="5:8" ht="12.75">
      <c r="E34" s="5">
        <v>16</v>
      </c>
      <c r="F34" s="12">
        <f t="shared" si="3"/>
        <v>104</v>
      </c>
      <c r="G34" s="12">
        <f t="shared" si="0"/>
        <v>300</v>
      </c>
      <c r="H34" s="28">
        <f t="shared" si="1"/>
        <v>5865.70516886157</v>
      </c>
    </row>
    <row r="35" spans="5:8" ht="12.75">
      <c r="E35" s="5">
        <v>17</v>
      </c>
      <c r="F35" s="12">
        <f t="shared" si="3"/>
        <v>103</v>
      </c>
      <c r="G35" s="12">
        <f t="shared" si="0"/>
        <v>300</v>
      </c>
      <c r="H35" s="28">
        <f t="shared" si="1"/>
        <v>5700.3937501084265</v>
      </c>
    </row>
    <row r="36" spans="5:8" ht="12.75">
      <c r="E36" s="5">
        <v>18</v>
      </c>
      <c r="F36" s="12">
        <f t="shared" si="3"/>
        <v>102</v>
      </c>
      <c r="G36" s="12">
        <f t="shared" si="0"/>
        <v>300</v>
      </c>
      <c r="H36" s="28">
        <f t="shared" si="1"/>
        <v>5539.741253749685</v>
      </c>
    </row>
    <row r="37" spans="5:8" ht="12.75">
      <c r="E37" s="5">
        <v>19</v>
      </c>
      <c r="F37" s="12">
        <f t="shared" si="3"/>
        <v>101</v>
      </c>
      <c r="G37" s="12">
        <f t="shared" si="0"/>
        <v>300</v>
      </c>
      <c r="H37" s="28">
        <f t="shared" si="1"/>
        <v>5383.616378765485</v>
      </c>
    </row>
    <row r="38" spans="5:8" ht="12.75">
      <c r="E38" s="5">
        <v>20</v>
      </c>
      <c r="F38" s="12">
        <f t="shared" si="3"/>
        <v>100</v>
      </c>
      <c r="G38" s="12">
        <f t="shared" si="0"/>
        <v>300</v>
      </c>
      <c r="H38" s="28">
        <f t="shared" si="1"/>
        <v>5231.891524553437</v>
      </c>
    </row>
    <row r="39" spans="5:8" ht="12.75">
      <c r="E39" s="5">
        <v>21</v>
      </c>
      <c r="F39" s="12">
        <f t="shared" si="3"/>
        <v>99</v>
      </c>
      <c r="G39" s="12">
        <f t="shared" si="0"/>
        <v>300</v>
      </c>
      <c r="H39" s="28">
        <f t="shared" si="1"/>
        <v>5084.442686640851</v>
      </c>
    </row>
    <row r="40" spans="5:8" ht="12.75">
      <c r="E40" s="5">
        <v>22</v>
      </c>
      <c r="F40" s="12">
        <f t="shared" si="3"/>
        <v>98</v>
      </c>
      <c r="G40" s="12">
        <f t="shared" si="0"/>
        <v>300</v>
      </c>
      <c r="H40" s="28">
        <f t="shared" si="1"/>
        <v>4941.149355336106</v>
      </c>
    </row>
    <row r="41" spans="5:8" ht="12.75">
      <c r="E41" s="5">
        <v>23</v>
      </c>
      <c r="F41" s="12">
        <f t="shared" si="3"/>
        <v>97</v>
      </c>
      <c r="G41" s="12">
        <f t="shared" si="0"/>
        <v>300</v>
      </c>
      <c r="H41" s="28">
        <f t="shared" si="1"/>
        <v>4801.8944172362535</v>
      </c>
    </row>
    <row r="42" spans="5:8" ht="12.75">
      <c r="E42" s="5">
        <v>24</v>
      </c>
      <c r="F42" s="12">
        <f t="shared" si="3"/>
        <v>96</v>
      </c>
      <c r="G42" s="12">
        <f t="shared" si="0"/>
        <v>300</v>
      </c>
      <c r="H42" s="28">
        <f t="shared" si="1"/>
        <v>4666.564059510451</v>
      </c>
    </row>
    <row r="43" spans="5:8" ht="12.75">
      <c r="E43" s="5">
        <v>25</v>
      </c>
      <c r="F43" s="12">
        <f t="shared" si="3"/>
        <v>95</v>
      </c>
      <c r="G43" s="12">
        <f t="shared" si="0"/>
        <v>300</v>
      </c>
      <c r="H43" s="28">
        <f t="shared" si="1"/>
        <v>4535.047676880905</v>
      </c>
    </row>
    <row r="44" spans="5:8" ht="12.75">
      <c r="E44" s="5">
        <v>26</v>
      </c>
      <c r="F44" s="12">
        <f t="shared" si="3"/>
        <v>94</v>
      </c>
      <c r="G44" s="12">
        <f t="shared" si="0"/>
        <v>300</v>
      </c>
      <c r="H44" s="28">
        <f t="shared" si="1"/>
        <v>4407.23778122537</v>
      </c>
    </row>
    <row r="45" spans="5:8" ht="12.75">
      <c r="E45" s="5">
        <v>27</v>
      </c>
      <c r="F45" s="12">
        <f t="shared" si="3"/>
        <v>93</v>
      </c>
      <c r="G45" s="12">
        <f t="shared" si="0"/>
        <v>300</v>
      </c>
      <c r="H45" s="28">
        <f t="shared" si="1"/>
        <v>4283.029913727279</v>
      </c>
    </row>
    <row r="46" spans="5:8" ht="12.75">
      <c r="E46" s="5">
        <v>28</v>
      </c>
      <c r="F46" s="12">
        <f t="shared" si="3"/>
        <v>92</v>
      </c>
      <c r="G46" s="12">
        <f t="shared" si="0"/>
        <v>300</v>
      </c>
      <c r="H46" s="28">
        <f t="shared" si="1"/>
        <v>4162.322559501728</v>
      </c>
    </row>
    <row r="47" spans="5:8" ht="12.75">
      <c r="E47" s="5">
        <v>29</v>
      </c>
      <c r="F47" s="12">
        <f t="shared" si="3"/>
        <v>91</v>
      </c>
      <c r="G47" s="12">
        <f t="shared" si="0"/>
        <v>300</v>
      </c>
      <c r="H47" s="28">
        <f t="shared" si="1"/>
        <v>4045.01706462753</v>
      </c>
    </row>
    <row r="48" spans="5:8" ht="12.75">
      <c r="E48" s="5">
        <v>30</v>
      </c>
      <c r="F48" s="12">
        <f t="shared" si="3"/>
        <v>90</v>
      </c>
      <c r="G48" s="12">
        <f t="shared" si="0"/>
        <v>300</v>
      </c>
      <c r="H48" s="28">
        <f t="shared" si="1"/>
        <v>3931.0175555175233</v>
      </c>
    </row>
    <row r="49" spans="5:8" ht="12.75">
      <c r="E49" s="5">
        <v>31</v>
      </c>
      <c r="F49" s="12">
        <f t="shared" si="3"/>
        <v>89</v>
      </c>
      <c r="G49" s="12">
        <f t="shared" si="0"/>
        <v>300</v>
      </c>
      <c r="H49" s="28">
        <f t="shared" si="1"/>
        <v>3820.2308605612466</v>
      </c>
    </row>
    <row r="50" spans="5:8" ht="12.75">
      <c r="E50" s="5">
        <v>32</v>
      </c>
      <c r="F50" s="12">
        <f t="shared" si="3"/>
        <v>88</v>
      </c>
      <c r="G50" s="12">
        <f aca="true" t="shared" si="4" ref="G50:G81">$I$22</f>
        <v>300</v>
      </c>
      <c r="H50" s="28">
        <f aca="true" t="shared" si="5" ref="H50:H81">G50*(1+$I$19)^F50</f>
        <v>3712.566433975945</v>
      </c>
    </row>
    <row r="51" spans="5:8" ht="12.75">
      <c r="E51" s="5">
        <v>33</v>
      </c>
      <c r="F51" s="12">
        <f t="shared" si="3"/>
        <v>87</v>
      </c>
      <c r="G51" s="12">
        <f t="shared" si="4"/>
        <v>300</v>
      </c>
      <c r="H51" s="28">
        <f t="shared" si="5"/>
        <v>3607.936281803639</v>
      </c>
    </row>
    <row r="52" spans="5:8" ht="12.75">
      <c r="E52" s="5">
        <v>34</v>
      </c>
      <c r="F52" s="12">
        <f t="shared" si="3"/>
        <v>86</v>
      </c>
      <c r="G52" s="12">
        <f t="shared" si="4"/>
        <v>300</v>
      </c>
      <c r="H52" s="28">
        <f t="shared" si="5"/>
        <v>3506.2548899938183</v>
      </c>
    </row>
    <row r="53" spans="5:8" ht="12.75">
      <c r="E53" s="5">
        <v>35</v>
      </c>
      <c r="F53" s="12">
        <f t="shared" si="3"/>
        <v>85</v>
      </c>
      <c r="G53" s="12">
        <f t="shared" si="4"/>
        <v>300</v>
      </c>
      <c r="H53" s="28">
        <f t="shared" si="5"/>
        <v>3407.439154512943</v>
      </c>
    </row>
    <row r="54" spans="5:8" ht="12.75">
      <c r="E54" s="5">
        <v>36</v>
      </c>
      <c r="F54" s="12">
        <f t="shared" si="3"/>
        <v>84</v>
      </c>
      <c r="G54" s="12">
        <f t="shared" si="4"/>
        <v>300</v>
      </c>
      <c r="H54" s="28">
        <f t="shared" si="5"/>
        <v>3311.408313423657</v>
      </c>
    </row>
    <row r="55" spans="5:8" ht="12.75">
      <c r="E55" s="5">
        <v>37</v>
      </c>
      <c r="F55" s="12">
        <f t="shared" si="3"/>
        <v>83</v>
      </c>
      <c r="G55" s="12">
        <f t="shared" si="4"/>
        <v>300</v>
      </c>
      <c r="H55" s="28">
        <f t="shared" si="5"/>
        <v>3218.08388087819</v>
      </c>
    </row>
    <row r="56" spans="5:8" ht="12.75">
      <c r="E56" s="5">
        <v>38</v>
      </c>
      <c r="F56" s="12">
        <f t="shared" si="3"/>
        <v>82</v>
      </c>
      <c r="G56" s="12">
        <f t="shared" si="4"/>
        <v>300</v>
      </c>
      <c r="H56" s="28">
        <f t="shared" si="5"/>
        <v>3127.3895829720022</v>
      </c>
    </row>
    <row r="57" spans="5:8" ht="12.75">
      <c r="E57" s="5">
        <v>39</v>
      </c>
      <c r="F57" s="12">
        <f t="shared" si="3"/>
        <v>81</v>
      </c>
      <c r="G57" s="12">
        <f t="shared" si="4"/>
        <v>300</v>
      </c>
      <c r="H57" s="28">
        <f t="shared" si="5"/>
        <v>3039.25129540525</v>
      </c>
    </row>
    <row r="58" spans="5:8" ht="12.75">
      <c r="E58" s="5">
        <v>40</v>
      </c>
      <c r="F58" s="12">
        <f t="shared" si="3"/>
        <v>80</v>
      </c>
      <c r="G58" s="12">
        <f t="shared" si="4"/>
        <v>300</v>
      </c>
      <c r="H58" s="28">
        <f t="shared" si="5"/>
        <v>2953.5969829011174</v>
      </c>
    </row>
    <row r="59" spans="5:8" ht="12.75">
      <c r="E59" s="5">
        <v>41</v>
      </c>
      <c r="F59" s="12">
        <f t="shared" si="3"/>
        <v>79</v>
      </c>
      <c r="G59" s="12">
        <f t="shared" si="4"/>
        <v>300</v>
      </c>
      <c r="H59" s="28">
        <f t="shared" si="5"/>
        <v>2870.3566403315044</v>
      </c>
    </row>
    <row r="60" spans="5:8" ht="12.75">
      <c r="E60" s="5">
        <v>42</v>
      </c>
      <c r="F60" s="12">
        <f t="shared" si="3"/>
        <v>78</v>
      </c>
      <c r="G60" s="12">
        <f t="shared" si="4"/>
        <v>300</v>
      </c>
      <c r="H60" s="28">
        <f t="shared" si="5"/>
        <v>2789.462235501948</v>
      </c>
    </row>
    <row r="61" spans="5:8" ht="12.75">
      <c r="E61" s="5">
        <v>43</v>
      </c>
      <c r="F61" s="12">
        <f t="shared" si="3"/>
        <v>77</v>
      </c>
      <c r="G61" s="12">
        <f t="shared" si="4"/>
        <v>300</v>
      </c>
      <c r="H61" s="28">
        <f t="shared" si="5"/>
        <v>2710.8476535490263</v>
      </c>
    </row>
    <row r="62" spans="5:8" ht="12.75">
      <c r="E62" s="5">
        <v>44</v>
      </c>
      <c r="F62" s="12">
        <f t="shared" si="3"/>
        <v>76</v>
      </c>
      <c r="G62" s="12">
        <f t="shared" si="4"/>
        <v>300</v>
      </c>
      <c r="H62" s="28">
        <f t="shared" si="5"/>
        <v>2634.448642904787</v>
      </c>
    </row>
    <row r="63" spans="5:8" ht="12.75">
      <c r="E63" s="5">
        <v>45</v>
      </c>
      <c r="F63" s="12">
        <f t="shared" si="3"/>
        <v>75</v>
      </c>
      <c r="G63" s="12">
        <f t="shared" si="4"/>
        <v>300</v>
      </c>
      <c r="H63" s="28">
        <f t="shared" si="5"/>
        <v>2560.20276278405</v>
      </c>
    </row>
    <row r="64" spans="5:8" ht="12.75">
      <c r="E64" s="5">
        <v>46</v>
      </c>
      <c r="F64" s="12">
        <f t="shared" si="3"/>
        <v>74</v>
      </c>
      <c r="G64" s="12">
        <f t="shared" si="4"/>
        <v>300</v>
      </c>
      <c r="H64" s="28">
        <f t="shared" si="5"/>
        <v>2488.049332151653</v>
      </c>
    </row>
    <row r="65" spans="5:8" ht="12.75">
      <c r="E65" s="5">
        <v>47</v>
      </c>
      <c r="F65" s="12">
        <f t="shared" si="3"/>
        <v>73</v>
      </c>
      <c r="G65" s="12">
        <f t="shared" si="4"/>
        <v>300</v>
      </c>
      <c r="H65" s="28">
        <f t="shared" si="5"/>
        <v>2417.929380127942</v>
      </c>
    </row>
    <row r="66" spans="5:8" ht="12.75">
      <c r="E66" s="5">
        <v>48</v>
      </c>
      <c r="F66" s="12">
        <f t="shared" si="3"/>
        <v>72</v>
      </c>
      <c r="G66" s="12">
        <f t="shared" si="4"/>
        <v>300</v>
      </c>
      <c r="H66" s="28">
        <f t="shared" si="5"/>
        <v>2349.785597791975</v>
      </c>
    </row>
    <row r="67" spans="5:8" ht="12.75">
      <c r="E67" s="5">
        <v>49</v>
      </c>
      <c r="F67" s="12">
        <f t="shared" si="3"/>
        <v>71</v>
      </c>
      <c r="G67" s="12">
        <f t="shared" si="4"/>
        <v>300</v>
      </c>
      <c r="H67" s="28">
        <f t="shared" si="5"/>
        <v>2283.562291343027</v>
      </c>
    </row>
    <row r="68" spans="5:8" ht="12.75">
      <c r="E68" s="5">
        <v>50</v>
      </c>
      <c r="F68" s="12">
        <f t="shared" si="3"/>
        <v>70</v>
      </c>
      <c r="G68" s="12">
        <f t="shared" si="4"/>
        <v>300</v>
      </c>
      <c r="H68" s="28">
        <f t="shared" si="5"/>
        <v>2219.205336582145</v>
      </c>
    </row>
    <row r="69" spans="5:8" ht="12.75">
      <c r="E69" s="5">
        <v>51</v>
      </c>
      <c r="F69" s="12">
        <f t="shared" si="3"/>
        <v>69</v>
      </c>
      <c r="G69" s="12">
        <f t="shared" si="4"/>
        <v>300</v>
      </c>
      <c r="H69" s="28">
        <f t="shared" si="5"/>
        <v>2156.6621346765255</v>
      </c>
    </row>
    <row r="70" spans="5:8" ht="12.75">
      <c r="E70" s="5">
        <v>52</v>
      </c>
      <c r="F70" s="12">
        <f t="shared" si="3"/>
        <v>68</v>
      </c>
      <c r="G70" s="12">
        <f t="shared" si="4"/>
        <v>300</v>
      </c>
      <c r="H70" s="28">
        <f t="shared" si="5"/>
        <v>2095.881569170579</v>
      </c>
    </row>
    <row r="71" spans="5:8" ht="12.75">
      <c r="E71" s="5">
        <v>53</v>
      </c>
      <c r="F71" s="12">
        <f t="shared" si="3"/>
        <v>67</v>
      </c>
      <c r="G71" s="12">
        <f t="shared" si="4"/>
        <v>300</v>
      </c>
      <c r="H71" s="28">
        <f t="shared" si="5"/>
        <v>2036.8139642085316</v>
      </c>
    </row>
    <row r="72" spans="5:8" ht="12.75">
      <c r="E72" s="5">
        <v>54</v>
      </c>
      <c r="F72" s="12">
        <f t="shared" si="3"/>
        <v>66</v>
      </c>
      <c r="G72" s="12">
        <f t="shared" si="4"/>
        <v>300</v>
      </c>
      <c r="H72" s="28">
        <f t="shared" si="5"/>
        <v>1979.4110439344333</v>
      </c>
    </row>
    <row r="73" spans="5:8" ht="12.75">
      <c r="E73" s="5">
        <v>55</v>
      </c>
      <c r="F73" s="12">
        <f t="shared" si="3"/>
        <v>65</v>
      </c>
      <c r="G73" s="12">
        <f t="shared" si="4"/>
        <v>300</v>
      </c>
      <c r="H73" s="28">
        <f t="shared" si="5"/>
        <v>1923.6258930363786</v>
      </c>
    </row>
    <row r="74" spans="5:8" ht="12.75">
      <c r="E74" s="5">
        <v>56</v>
      </c>
      <c r="F74" s="12">
        <f t="shared" si="3"/>
        <v>64</v>
      </c>
      <c r="G74" s="12">
        <f t="shared" si="4"/>
        <v>300</v>
      </c>
      <c r="H74" s="28">
        <f t="shared" si="5"/>
        <v>1869.4129184027001</v>
      </c>
    </row>
    <row r="75" spans="5:8" ht="12.75">
      <c r="E75" s="5">
        <v>57</v>
      </c>
      <c r="F75" s="12">
        <f t="shared" si="3"/>
        <v>63</v>
      </c>
      <c r="G75" s="12">
        <f t="shared" si="4"/>
        <v>300</v>
      </c>
      <c r="H75" s="28">
        <f t="shared" si="5"/>
        <v>1816.7278118587953</v>
      </c>
    </row>
    <row r="76" spans="5:8" ht="12.75">
      <c r="E76" s="5">
        <v>58</v>
      </c>
      <c r="F76" s="12">
        <f t="shared" si="3"/>
        <v>62</v>
      </c>
      <c r="G76" s="12">
        <f t="shared" si="4"/>
        <v>300</v>
      </c>
      <c r="H76" s="28">
        <f t="shared" si="5"/>
        <v>1765.5275139541257</v>
      </c>
    </row>
    <row r="77" spans="5:8" ht="12.75">
      <c r="E77" s="5">
        <v>59</v>
      </c>
      <c r="F77" s="12">
        <f t="shared" si="3"/>
        <v>61</v>
      </c>
      <c r="G77" s="12">
        <f t="shared" si="4"/>
        <v>300</v>
      </c>
      <c r="H77" s="28">
        <f t="shared" si="5"/>
        <v>1715.7701787698013</v>
      </c>
    </row>
    <row r="78" spans="5:8" ht="12.75">
      <c r="E78" s="5">
        <v>60</v>
      </c>
      <c r="F78" s="12">
        <f t="shared" si="3"/>
        <v>60</v>
      </c>
      <c r="G78" s="12">
        <f t="shared" si="4"/>
        <v>300</v>
      </c>
      <c r="H78" s="28">
        <f t="shared" si="5"/>
        <v>1667.41513971798</v>
      </c>
    </row>
    <row r="79" spans="5:8" ht="12.75">
      <c r="E79" s="5">
        <v>61</v>
      </c>
      <c r="F79" s="12">
        <f t="shared" si="3"/>
        <v>59</v>
      </c>
      <c r="G79" s="12">
        <f t="shared" si="4"/>
        <v>300</v>
      </c>
      <c r="H79" s="28">
        <f t="shared" si="5"/>
        <v>1620.422876305131</v>
      </c>
    </row>
    <row r="80" spans="5:8" ht="12.75">
      <c r="E80" s="5">
        <v>62</v>
      </c>
      <c r="F80" s="12">
        <f t="shared" si="3"/>
        <v>58</v>
      </c>
      <c r="G80" s="12">
        <f t="shared" si="4"/>
        <v>300</v>
      </c>
      <c r="H80" s="28">
        <f t="shared" si="5"/>
        <v>1574.7549818320038</v>
      </c>
    </row>
    <row r="81" spans="5:8" ht="12.75">
      <c r="E81" s="5">
        <v>63</v>
      </c>
      <c r="F81" s="12">
        <f t="shared" si="3"/>
        <v>57</v>
      </c>
      <c r="G81" s="12">
        <f t="shared" si="4"/>
        <v>300</v>
      </c>
      <c r="H81" s="28">
        <f t="shared" si="5"/>
        <v>1530.3741320038907</v>
      </c>
    </row>
    <row r="82" spans="5:8" ht="12.75">
      <c r="E82" s="5">
        <v>64</v>
      </c>
      <c r="F82" s="12">
        <f t="shared" si="3"/>
        <v>56</v>
      </c>
      <c r="G82" s="12">
        <f aca="true" t="shared" si="6" ref="G82:G113">$I$22</f>
        <v>300</v>
      </c>
      <c r="H82" s="28">
        <f aca="true" t="shared" si="7" ref="H82:H113">G82*(1+$I$19)^F82</f>
        <v>1487.2440544255498</v>
      </c>
    </row>
    <row r="83" spans="5:8" ht="12.75">
      <c r="E83" s="5">
        <v>65</v>
      </c>
      <c r="F83" s="12">
        <f t="shared" si="3"/>
        <v>55</v>
      </c>
      <c r="G83" s="12">
        <f t="shared" si="6"/>
        <v>300</v>
      </c>
      <c r="H83" s="28">
        <f t="shared" si="7"/>
        <v>1445.3294989558306</v>
      </c>
    </row>
    <row r="84" spans="5:8" ht="12.75">
      <c r="E84" s="5">
        <v>66</v>
      </c>
      <c r="F84" s="12">
        <f aca="true" t="shared" si="8" ref="F84:F138">$E$138-E84</f>
        <v>54</v>
      </c>
      <c r="G84" s="12">
        <f t="shared" si="6"/>
        <v>300</v>
      </c>
      <c r="H84" s="28">
        <f t="shared" si="7"/>
        <v>1404.5962088977947</v>
      </c>
    </row>
    <row r="85" spans="1:8" ht="12.75">
      <c r="A85" s="18"/>
      <c r="B85" s="12" t="s">
        <v>9</v>
      </c>
      <c r="C85" s="18"/>
      <c r="E85" s="5">
        <v>67</v>
      </c>
      <c r="F85" s="12">
        <f t="shared" si="8"/>
        <v>53</v>
      </c>
      <c r="G85" s="12">
        <f t="shared" si="6"/>
        <v>300</v>
      </c>
      <c r="H85" s="28">
        <f t="shared" si="7"/>
        <v>1365.0108930007723</v>
      </c>
    </row>
    <row r="86" spans="1:8" ht="12.75">
      <c r="A86" s="18"/>
      <c r="B86" s="12" t="s">
        <v>9</v>
      </c>
      <c r="C86" s="18"/>
      <c r="E86" s="5">
        <v>68</v>
      </c>
      <c r="F86" s="12">
        <f t="shared" si="8"/>
        <v>52</v>
      </c>
      <c r="G86" s="12">
        <f t="shared" si="6"/>
        <v>300</v>
      </c>
      <c r="H86" s="28">
        <f t="shared" si="7"/>
        <v>1326.5411982514795</v>
      </c>
    </row>
    <row r="87" spans="5:8" ht="12.75">
      <c r="E87" s="5">
        <v>69</v>
      </c>
      <c r="F87" s="12">
        <f t="shared" si="8"/>
        <v>51</v>
      </c>
      <c r="G87" s="12">
        <f t="shared" si="6"/>
        <v>300</v>
      </c>
      <c r="H87" s="28">
        <f t="shared" si="7"/>
        <v>1289.1556834319529</v>
      </c>
    </row>
    <row r="88" spans="5:8" ht="12.75">
      <c r="E88" s="5">
        <v>70</v>
      </c>
      <c r="F88" s="12">
        <f t="shared" si="8"/>
        <v>50</v>
      </c>
      <c r="G88" s="12">
        <f t="shared" si="6"/>
        <v>300</v>
      </c>
      <c r="H88" s="28">
        <f t="shared" si="7"/>
        <v>1252.8237934226947</v>
      </c>
    </row>
    <row r="89" spans="5:8" ht="12.75">
      <c r="E89" s="5">
        <v>71</v>
      </c>
      <c r="F89" s="12">
        <f t="shared" si="8"/>
        <v>49</v>
      </c>
      <c r="G89" s="12">
        <f t="shared" si="6"/>
        <v>300</v>
      </c>
      <c r="H89" s="28">
        <f t="shared" si="7"/>
        <v>1217.515834230024</v>
      </c>
    </row>
    <row r="90" spans="5:8" ht="12.75">
      <c r="E90" s="5">
        <v>72</v>
      </c>
      <c r="F90" s="12">
        <f t="shared" si="8"/>
        <v>48</v>
      </c>
      <c r="G90" s="12">
        <f t="shared" si="6"/>
        <v>300</v>
      </c>
      <c r="H90" s="28">
        <f t="shared" si="7"/>
        <v>1183.2029487172247</v>
      </c>
    </row>
    <row r="91" spans="5:8" ht="12.75">
      <c r="E91" s="5">
        <v>73</v>
      </c>
      <c r="F91" s="12">
        <f t="shared" si="8"/>
        <v>47</v>
      </c>
      <c r="G91" s="12">
        <f t="shared" si="6"/>
        <v>300</v>
      </c>
      <c r="H91" s="28">
        <f t="shared" si="7"/>
        <v>1149.8570930196547</v>
      </c>
    </row>
    <row r="92" spans="5:8" ht="12.75">
      <c r="E92" s="5">
        <v>74</v>
      </c>
      <c r="F92" s="12">
        <f t="shared" si="8"/>
        <v>46</v>
      </c>
      <c r="G92" s="12">
        <f t="shared" si="6"/>
        <v>300</v>
      </c>
      <c r="H92" s="28">
        <f t="shared" si="7"/>
        <v>1117.4510136245428</v>
      </c>
    </row>
    <row r="93" spans="5:8" ht="12.75">
      <c r="E93" s="5">
        <v>75</v>
      </c>
      <c r="F93" s="12">
        <f t="shared" si="8"/>
        <v>45</v>
      </c>
      <c r="G93" s="12">
        <f t="shared" si="6"/>
        <v>300</v>
      </c>
      <c r="H93" s="28">
        <f t="shared" si="7"/>
        <v>1085.9582250967376</v>
      </c>
    </row>
    <row r="94" spans="5:8" ht="12.75">
      <c r="E94" s="5">
        <v>76</v>
      </c>
      <c r="F94" s="12">
        <f t="shared" si="8"/>
        <v>44</v>
      </c>
      <c r="G94" s="12">
        <f t="shared" si="6"/>
        <v>300</v>
      </c>
      <c r="H94" s="28">
        <f t="shared" si="7"/>
        <v>1055.3529884322038</v>
      </c>
    </row>
    <row r="95" spans="5:8" ht="12.75">
      <c r="E95" s="5">
        <v>77</v>
      </c>
      <c r="F95" s="12">
        <f t="shared" si="8"/>
        <v>43</v>
      </c>
      <c r="G95" s="12">
        <f t="shared" si="6"/>
        <v>300</v>
      </c>
      <c r="H95" s="28">
        <f t="shared" si="7"/>
        <v>1025.610290021578</v>
      </c>
    </row>
    <row r="96" spans="5:8" ht="12.75">
      <c r="E96" s="5">
        <v>78</v>
      </c>
      <c r="F96" s="12">
        <f t="shared" si="8"/>
        <v>42</v>
      </c>
      <c r="G96" s="12">
        <f t="shared" si="6"/>
        <v>300</v>
      </c>
      <c r="H96" s="28">
        <f t="shared" si="7"/>
        <v>996.7058212065872</v>
      </c>
    </row>
    <row r="97" spans="5:8" ht="12.75">
      <c r="E97" s="5">
        <v>79</v>
      </c>
      <c r="F97" s="12">
        <f t="shared" si="8"/>
        <v>41</v>
      </c>
      <c r="G97" s="12">
        <f t="shared" si="6"/>
        <v>300</v>
      </c>
      <c r="H97" s="28">
        <f t="shared" si="7"/>
        <v>968.615958412621</v>
      </c>
    </row>
    <row r="98" spans="5:8" ht="12.75">
      <c r="E98" s="5">
        <v>80</v>
      </c>
      <c r="F98" s="12">
        <f t="shared" si="8"/>
        <v>40</v>
      </c>
      <c r="G98" s="12">
        <f t="shared" si="6"/>
        <v>300</v>
      </c>
      <c r="H98" s="28">
        <f t="shared" si="7"/>
        <v>941.3177438412256</v>
      </c>
    </row>
    <row r="99" spans="5:8" ht="12.75">
      <c r="E99" s="5">
        <v>81</v>
      </c>
      <c r="F99" s="12">
        <f t="shared" si="8"/>
        <v>39</v>
      </c>
      <c r="G99" s="12">
        <f t="shared" si="6"/>
        <v>300</v>
      </c>
      <c r="H99" s="28">
        <f t="shared" si="7"/>
        <v>914.7888667067306</v>
      </c>
    </row>
    <row r="100" spans="5:8" ht="12.75">
      <c r="E100" s="5">
        <v>82</v>
      </c>
      <c r="F100" s="12">
        <f t="shared" si="8"/>
        <v>38</v>
      </c>
      <c r="G100" s="12">
        <f t="shared" si="6"/>
        <v>300</v>
      </c>
      <c r="H100" s="28">
        <f t="shared" si="7"/>
        <v>889.0076450016817</v>
      </c>
    </row>
    <row r="101" spans="5:8" ht="12.75">
      <c r="E101" s="5">
        <v>83</v>
      </c>
      <c r="F101" s="12">
        <f t="shared" si="8"/>
        <v>37</v>
      </c>
      <c r="G101" s="12">
        <f t="shared" si="6"/>
        <v>300</v>
      </c>
      <c r="H101" s="28">
        <f t="shared" si="7"/>
        <v>863.9530077761727</v>
      </c>
    </row>
    <row r="102" spans="5:8" ht="12.75">
      <c r="E102" s="5">
        <v>84</v>
      </c>
      <c r="F102" s="12">
        <f t="shared" si="8"/>
        <v>36</v>
      </c>
      <c r="G102" s="12">
        <f t="shared" si="6"/>
        <v>300</v>
      </c>
      <c r="H102" s="28">
        <f t="shared" si="7"/>
        <v>839.6044779165917</v>
      </c>
    </row>
    <row r="103" spans="5:8" ht="12.75">
      <c r="E103" s="5">
        <v>85</v>
      </c>
      <c r="F103" s="12">
        <f t="shared" si="8"/>
        <v>35</v>
      </c>
      <c r="G103" s="12">
        <f t="shared" si="6"/>
        <v>300</v>
      </c>
      <c r="H103" s="28">
        <f t="shared" si="7"/>
        <v>815.9421554097099</v>
      </c>
    </row>
    <row r="104" spans="5:8" ht="12.75">
      <c r="E104" s="5">
        <v>86</v>
      </c>
      <c r="F104" s="12">
        <f t="shared" si="8"/>
        <v>34</v>
      </c>
      <c r="G104" s="12">
        <f t="shared" si="6"/>
        <v>300</v>
      </c>
      <c r="H104" s="28">
        <f t="shared" si="7"/>
        <v>792.9467010784356</v>
      </c>
    </row>
    <row r="105" spans="5:8" ht="12.75">
      <c r="E105" s="5">
        <v>87</v>
      </c>
      <c r="F105" s="12">
        <f t="shared" si="8"/>
        <v>33</v>
      </c>
      <c r="G105" s="12">
        <f t="shared" si="6"/>
        <v>300</v>
      </c>
      <c r="H105" s="28">
        <f t="shared" si="7"/>
        <v>770.5993207759334</v>
      </c>
    </row>
    <row r="106" spans="5:8" ht="12.75">
      <c r="E106" s="5">
        <v>88</v>
      </c>
      <c r="F106" s="12">
        <f t="shared" si="8"/>
        <v>32</v>
      </c>
      <c r="G106" s="12">
        <f t="shared" si="6"/>
        <v>300</v>
      </c>
      <c r="H106" s="28">
        <f t="shared" si="7"/>
        <v>748.8817500252026</v>
      </c>
    </row>
    <row r="107" spans="5:8" ht="12.75">
      <c r="E107" s="5">
        <v>89</v>
      </c>
      <c r="F107" s="12">
        <f t="shared" si="8"/>
        <v>31</v>
      </c>
      <c r="G107" s="12">
        <f t="shared" si="6"/>
        <v>300</v>
      </c>
      <c r="H107" s="28">
        <f t="shared" si="7"/>
        <v>727.7762390915478</v>
      </c>
    </row>
    <row r="108" spans="5:8" ht="12.75">
      <c r="E108" s="5">
        <v>90</v>
      </c>
      <c r="F108" s="12">
        <f t="shared" si="8"/>
        <v>30</v>
      </c>
      <c r="G108" s="12">
        <f t="shared" si="6"/>
        <v>300</v>
      </c>
      <c r="H108" s="28">
        <f t="shared" si="7"/>
        <v>707.265538475751</v>
      </c>
    </row>
    <row r="109" spans="5:8" ht="12.75">
      <c r="E109" s="5">
        <v>91</v>
      </c>
      <c r="F109" s="12">
        <f t="shared" si="8"/>
        <v>29</v>
      </c>
      <c r="G109" s="12">
        <f t="shared" si="6"/>
        <v>300</v>
      </c>
      <c r="H109" s="28">
        <f t="shared" si="7"/>
        <v>687.3328848160846</v>
      </c>
    </row>
    <row r="110" spans="5:8" ht="12.75">
      <c r="E110" s="5">
        <v>92</v>
      </c>
      <c r="F110" s="12">
        <f t="shared" si="8"/>
        <v>28</v>
      </c>
      <c r="G110" s="12">
        <f t="shared" si="6"/>
        <v>300</v>
      </c>
      <c r="H110" s="28">
        <f t="shared" si="7"/>
        <v>667.961987187643</v>
      </c>
    </row>
    <row r="111" spans="5:8" ht="12.75">
      <c r="E111" s="5">
        <v>93</v>
      </c>
      <c r="F111" s="12">
        <f t="shared" si="8"/>
        <v>27</v>
      </c>
      <c r="G111" s="12">
        <f t="shared" si="6"/>
        <v>300</v>
      </c>
      <c r="H111" s="28">
        <f t="shared" si="7"/>
        <v>649.1370137877968</v>
      </c>
    </row>
    <row r="112" spans="5:8" ht="12.75">
      <c r="E112" s="5">
        <v>94</v>
      </c>
      <c r="F112" s="12">
        <f t="shared" si="8"/>
        <v>26</v>
      </c>
      <c r="G112" s="12">
        <f t="shared" si="6"/>
        <v>300</v>
      </c>
      <c r="H112" s="28">
        <f t="shared" si="7"/>
        <v>630.8425789968874</v>
      </c>
    </row>
    <row r="113" spans="5:8" ht="12.75">
      <c r="E113" s="5">
        <v>95</v>
      </c>
      <c r="F113" s="12">
        <f t="shared" si="8"/>
        <v>25</v>
      </c>
      <c r="G113" s="12">
        <f t="shared" si="6"/>
        <v>300</v>
      </c>
      <c r="H113" s="28">
        <f t="shared" si="7"/>
        <v>613.0637308035833</v>
      </c>
    </row>
    <row r="114" spans="5:8" ht="12.75">
      <c r="E114" s="5">
        <v>96</v>
      </c>
      <c r="F114" s="12">
        <f t="shared" si="8"/>
        <v>24</v>
      </c>
      <c r="G114" s="12">
        <f aca="true" t="shared" si="9" ref="G114:G137">$I$22</f>
        <v>300</v>
      </c>
      <c r="H114" s="28">
        <f aca="true" t="shared" si="10" ref="H114:H145">G114*(1+$I$19)^F114</f>
        <v>595.7859385846291</v>
      </c>
    </row>
    <row r="115" spans="5:8" ht="12.75">
      <c r="E115" s="5">
        <v>97</v>
      </c>
      <c r="F115" s="12">
        <f t="shared" si="8"/>
        <v>23</v>
      </c>
      <c r="G115" s="12">
        <f t="shared" si="9"/>
        <v>300</v>
      </c>
      <c r="H115" s="28">
        <f t="shared" si="10"/>
        <v>578.9950812289884</v>
      </c>
    </row>
    <row r="116" spans="5:8" ht="12.75">
      <c r="E116" s="5">
        <v>98</v>
      </c>
      <c r="F116" s="12">
        <f t="shared" si="8"/>
        <v>22</v>
      </c>
      <c r="G116" s="12">
        <f t="shared" si="9"/>
        <v>300</v>
      </c>
      <c r="H116" s="28">
        <f t="shared" si="10"/>
        <v>562.6774355966845</v>
      </c>
    </row>
    <row r="117" spans="5:8" ht="12.75">
      <c r="E117" s="5">
        <v>99</v>
      </c>
      <c r="F117" s="12">
        <f t="shared" si="8"/>
        <v>21</v>
      </c>
      <c r="G117" s="12">
        <f t="shared" si="9"/>
        <v>300</v>
      </c>
      <c r="H117" s="28">
        <f t="shared" si="10"/>
        <v>546.8196653029005</v>
      </c>
    </row>
    <row r="118" spans="5:8" ht="12.75">
      <c r="E118" s="5">
        <v>100</v>
      </c>
      <c r="F118" s="12">
        <f t="shared" si="8"/>
        <v>20</v>
      </c>
      <c r="G118" s="12">
        <f t="shared" si="9"/>
        <v>300</v>
      </c>
      <c r="H118" s="28">
        <f t="shared" si="10"/>
        <v>531.4088098181735</v>
      </c>
    </row>
    <row r="119" spans="5:8" ht="12.75">
      <c r="E119" s="5">
        <v>101</v>
      </c>
      <c r="F119" s="12">
        <f t="shared" si="8"/>
        <v>19</v>
      </c>
      <c r="G119" s="12">
        <f t="shared" si="9"/>
        <v>300</v>
      </c>
      <c r="H119" s="28">
        <f t="shared" si="10"/>
        <v>516.432273875776</v>
      </c>
    </row>
    <row r="120" spans="5:8" ht="12.75">
      <c r="E120" s="5">
        <v>102</v>
      </c>
      <c r="F120" s="12">
        <f t="shared" si="8"/>
        <v>18</v>
      </c>
      <c r="G120" s="12">
        <f t="shared" si="9"/>
        <v>300</v>
      </c>
      <c r="H120" s="28">
        <f t="shared" si="10"/>
        <v>501.8778171776249</v>
      </c>
    </row>
    <row r="121" spans="5:8" ht="12.75">
      <c r="E121" s="5">
        <v>103</v>
      </c>
      <c r="F121" s="12">
        <f t="shared" si="8"/>
        <v>17</v>
      </c>
      <c r="G121" s="12">
        <f t="shared" si="9"/>
        <v>300</v>
      </c>
      <c r="H121" s="28">
        <f t="shared" si="10"/>
        <v>487.733544390306</v>
      </c>
    </row>
    <row r="122" spans="5:8" ht="12.75">
      <c r="E122" s="5">
        <v>104</v>
      </c>
      <c r="F122" s="12">
        <f t="shared" si="8"/>
        <v>16</v>
      </c>
      <c r="G122" s="12">
        <f t="shared" si="9"/>
        <v>300</v>
      </c>
      <c r="H122" s="28">
        <f t="shared" si="10"/>
        <v>473.98789542303797</v>
      </c>
    </row>
    <row r="123" spans="5:8" ht="12.75">
      <c r="E123" s="5">
        <v>105</v>
      </c>
      <c r="F123" s="12">
        <f t="shared" si="8"/>
        <v>15</v>
      </c>
      <c r="G123" s="12">
        <f t="shared" si="9"/>
        <v>300</v>
      </c>
      <c r="H123" s="28">
        <f t="shared" si="10"/>
        <v>460.6296359796288</v>
      </c>
    </row>
    <row r="124" spans="5:8" ht="12.75">
      <c r="E124" s="5">
        <v>106</v>
      </c>
      <c r="F124" s="12">
        <f t="shared" si="8"/>
        <v>14</v>
      </c>
      <c r="G124" s="12">
        <f t="shared" si="9"/>
        <v>300</v>
      </c>
      <c r="H124" s="28">
        <f t="shared" si="10"/>
        <v>447.6478483767043</v>
      </c>
    </row>
    <row r="125" spans="5:8" ht="12.75">
      <c r="E125" s="5">
        <v>107</v>
      </c>
      <c r="F125" s="12">
        <f t="shared" si="8"/>
        <v>13</v>
      </c>
      <c r="G125" s="12">
        <f t="shared" si="9"/>
        <v>300</v>
      </c>
      <c r="H125" s="28">
        <f t="shared" si="10"/>
        <v>435.03192262070394</v>
      </c>
    </row>
    <row r="126" spans="5:8" ht="12.75">
      <c r="E126" s="5">
        <v>108</v>
      </c>
      <c r="F126" s="12">
        <f t="shared" si="8"/>
        <v>12</v>
      </c>
      <c r="G126" s="12">
        <f t="shared" si="9"/>
        <v>300</v>
      </c>
      <c r="H126" s="28">
        <f t="shared" si="10"/>
        <v>422.7715477363498</v>
      </c>
    </row>
    <row r="127" spans="5:8" ht="12.75">
      <c r="E127" s="5">
        <v>109</v>
      </c>
      <c r="F127" s="12">
        <f t="shared" si="8"/>
        <v>11</v>
      </c>
      <c r="G127" s="12">
        <f t="shared" si="9"/>
        <v>300</v>
      </c>
      <c r="H127" s="28">
        <f t="shared" si="10"/>
        <v>410.8567033395042</v>
      </c>
    </row>
    <row r="128" spans="5:8" ht="12.75">
      <c r="E128" s="5">
        <v>110</v>
      </c>
      <c r="F128" s="12">
        <f t="shared" si="8"/>
        <v>10</v>
      </c>
      <c r="G128" s="12">
        <f t="shared" si="9"/>
        <v>300</v>
      </c>
      <c r="H128" s="28">
        <f t="shared" si="10"/>
        <v>399.277651447526</v>
      </c>
    </row>
    <row r="129" spans="5:8" ht="12.75">
      <c r="E129" s="5">
        <v>111</v>
      </c>
      <c r="F129" s="12">
        <f t="shared" si="8"/>
        <v>9</v>
      </c>
      <c r="G129" s="12">
        <f t="shared" si="9"/>
        <v>300</v>
      </c>
      <c r="H129" s="28">
        <f t="shared" si="10"/>
        <v>388.0249285204334</v>
      </c>
    </row>
    <row r="130" spans="5:8" ht="12.75">
      <c r="E130" s="5">
        <v>112</v>
      </c>
      <c r="F130" s="12">
        <f t="shared" si="8"/>
        <v>8</v>
      </c>
      <c r="G130" s="12">
        <f t="shared" si="9"/>
        <v>300</v>
      </c>
      <c r="H130" s="28">
        <f t="shared" si="10"/>
        <v>377.08933772636874</v>
      </c>
    </row>
    <row r="131" spans="5:8" ht="12.75">
      <c r="E131" s="5">
        <v>113</v>
      </c>
      <c r="F131" s="12">
        <f t="shared" si="8"/>
        <v>7</v>
      </c>
      <c r="G131" s="12">
        <f t="shared" si="9"/>
        <v>300</v>
      </c>
      <c r="H131" s="28">
        <f t="shared" si="10"/>
        <v>366.46194142504254</v>
      </c>
    </row>
    <row r="132" spans="5:8" ht="12.75">
      <c r="E132" s="5">
        <v>114</v>
      </c>
      <c r="F132" s="12">
        <f t="shared" si="8"/>
        <v>6</v>
      </c>
      <c r="G132" s="12">
        <f t="shared" si="9"/>
        <v>300</v>
      </c>
      <c r="H132" s="28">
        <f t="shared" si="10"/>
        <v>356.1340538630151</v>
      </c>
    </row>
    <row r="133" spans="5:8" ht="12.75">
      <c r="E133" s="5">
        <v>115</v>
      </c>
      <c r="F133" s="12">
        <f t="shared" si="8"/>
        <v>5</v>
      </c>
      <c r="G133" s="12">
        <f t="shared" si="9"/>
        <v>300</v>
      </c>
      <c r="H133" s="28">
        <f t="shared" si="10"/>
        <v>346.0972340748446</v>
      </c>
    </row>
    <row r="134" spans="5:8" ht="12.75">
      <c r="E134" s="5">
        <v>116</v>
      </c>
      <c r="F134" s="12">
        <f t="shared" si="8"/>
        <v>4</v>
      </c>
      <c r="G134" s="12">
        <f t="shared" si="9"/>
        <v>300</v>
      </c>
      <c r="H134" s="28">
        <f t="shared" si="10"/>
        <v>336.34327898429996</v>
      </c>
    </row>
    <row r="135" spans="5:8" ht="12.75">
      <c r="E135" s="5">
        <v>117</v>
      </c>
      <c r="F135" s="12">
        <f t="shared" si="8"/>
        <v>3</v>
      </c>
      <c r="G135" s="12">
        <f t="shared" si="9"/>
        <v>300</v>
      </c>
      <c r="H135" s="28">
        <f t="shared" si="10"/>
        <v>326.86421669999993</v>
      </c>
    </row>
    <row r="136" spans="5:8" ht="12.75">
      <c r="E136" s="5">
        <v>118</v>
      </c>
      <c r="F136" s="12">
        <f t="shared" si="8"/>
        <v>2</v>
      </c>
      <c r="G136" s="12">
        <f t="shared" si="9"/>
        <v>300</v>
      </c>
      <c r="H136" s="28">
        <f t="shared" si="10"/>
        <v>317.65229999999997</v>
      </c>
    </row>
    <row r="137" spans="5:8" ht="12.75">
      <c r="E137" s="5">
        <v>119</v>
      </c>
      <c r="F137" s="12">
        <f t="shared" si="8"/>
        <v>1</v>
      </c>
      <c r="G137" s="12">
        <f t="shared" si="9"/>
        <v>300</v>
      </c>
      <c r="H137" s="28">
        <f t="shared" si="10"/>
        <v>308.7</v>
      </c>
    </row>
    <row r="138" spans="5:8" ht="12.75">
      <c r="E138" s="9">
        <v>120</v>
      </c>
      <c r="F138" s="59">
        <f t="shared" si="8"/>
        <v>0</v>
      </c>
      <c r="G138" s="59" t="s">
        <v>9</v>
      </c>
      <c r="H138" s="54" t="s">
        <v>9</v>
      </c>
    </row>
    <row r="139" ht="12.75">
      <c r="E139" s="5" t="s">
        <v>9</v>
      </c>
    </row>
  </sheetData>
  <printOptions/>
  <pageMargins left="0.75" right="0.75" top="1" bottom="1" header="0" footer="0"/>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2:K92"/>
  <sheetViews>
    <sheetView workbookViewId="0" topLeftCell="A17">
      <selection activeCell="I23" sqref="I23"/>
    </sheetView>
  </sheetViews>
  <sheetFormatPr defaultColWidth="11.421875" defaultRowHeight="12.75"/>
  <cols>
    <col min="3" max="3" width="12.8515625" style="0" customWidth="1"/>
    <col min="5" max="5" width="12.28125" style="0" customWidth="1"/>
    <col min="7" max="7" width="13.00390625" style="0" customWidth="1"/>
    <col min="9" max="9" width="12.57421875" style="0" customWidth="1"/>
    <col min="10" max="10" width="12.8515625" style="0" customWidth="1"/>
    <col min="11" max="11" width="13.140625" style="0" customWidth="1"/>
  </cols>
  <sheetData>
    <row r="2" spans="2:3" ht="12.75">
      <c r="B2" s="37" t="s">
        <v>37</v>
      </c>
      <c r="C2" s="37"/>
    </row>
    <row r="15" spans="2:5" ht="12.75">
      <c r="B15" s="37" t="s">
        <v>18</v>
      </c>
      <c r="C15" s="37"/>
      <c r="D15" s="37"/>
      <c r="E15" s="14" t="s">
        <v>17</v>
      </c>
    </row>
    <row r="16" spans="5:10" ht="12.75">
      <c r="E16" s="1" t="s">
        <v>0</v>
      </c>
      <c r="F16" s="2" t="s">
        <v>1</v>
      </c>
      <c r="G16" s="2" t="s">
        <v>15</v>
      </c>
      <c r="H16" s="3" t="s">
        <v>3</v>
      </c>
      <c r="J16" s="4" t="s">
        <v>4</v>
      </c>
    </row>
    <row r="17" spans="2:10" ht="12.75">
      <c r="B17" s="2" t="s">
        <v>19</v>
      </c>
      <c r="C17" s="104" t="s">
        <v>20</v>
      </c>
      <c r="E17" s="35" t="s">
        <v>21</v>
      </c>
      <c r="F17" s="7" t="s">
        <v>5</v>
      </c>
      <c r="G17" s="22"/>
      <c r="H17" s="36"/>
      <c r="J17" s="2" t="s">
        <v>6</v>
      </c>
    </row>
    <row r="18" spans="2:10" ht="12.75">
      <c r="B18" s="26">
        <v>24</v>
      </c>
      <c r="C18" s="105">
        <f aca="true" t="shared" si="0" ref="C18:C27">PMT($J$19,B18,$K$22)</f>
        <v>-2361.8966379587964</v>
      </c>
      <c r="E18" s="26">
        <v>0</v>
      </c>
      <c r="F18" s="26"/>
      <c r="G18" s="13"/>
      <c r="H18" s="32"/>
      <c r="J18" s="7" t="s">
        <v>7</v>
      </c>
    </row>
    <row r="19" spans="2:10" ht="12.75">
      <c r="B19" s="5">
        <v>26</v>
      </c>
      <c r="C19" s="38">
        <f t="shared" si="0"/>
        <v>-2237.531610063374</v>
      </c>
      <c r="E19" s="5">
        <v>1</v>
      </c>
      <c r="F19" s="5">
        <v>1</v>
      </c>
      <c r="G19" s="6">
        <f aca="true" t="shared" si="1" ref="G19:G54">$J$22</f>
        <v>1832.1517673662834</v>
      </c>
      <c r="H19" s="28">
        <f aca="true" t="shared" si="2" ref="H19:H54">G19/(1+$J$19)^F19</f>
        <v>1778.7881236565856</v>
      </c>
      <c r="J19" s="8">
        <v>0.03</v>
      </c>
    </row>
    <row r="20" spans="2:8" ht="12.75">
      <c r="B20" s="41">
        <v>30</v>
      </c>
      <c r="C20" s="106">
        <f t="shared" si="0"/>
        <v>-2040.770372810104</v>
      </c>
      <c r="E20" s="5">
        <v>2</v>
      </c>
      <c r="F20" s="5">
        <v>2</v>
      </c>
      <c r="G20" s="6">
        <f t="shared" si="1"/>
        <v>1832.1517673662834</v>
      </c>
      <c r="H20" s="28">
        <f t="shared" si="2"/>
        <v>1726.9787608316367</v>
      </c>
    </row>
    <row r="21" spans="2:11" ht="12.75">
      <c r="B21" s="107">
        <v>36</v>
      </c>
      <c r="C21" s="108">
        <f t="shared" si="0"/>
        <v>-1832.1517673662834</v>
      </c>
      <c r="E21" s="5">
        <v>3</v>
      </c>
      <c r="F21" s="5">
        <v>3</v>
      </c>
      <c r="G21" s="6">
        <f t="shared" si="1"/>
        <v>1832.1517673662834</v>
      </c>
      <c r="H21" s="28">
        <f t="shared" si="2"/>
        <v>1676.6784085744046</v>
      </c>
      <c r="J21" s="17" t="s">
        <v>15</v>
      </c>
      <c r="K21" s="15" t="s">
        <v>14</v>
      </c>
    </row>
    <row r="22" spans="2:11" ht="12.75">
      <c r="B22" s="41">
        <v>38</v>
      </c>
      <c r="C22" s="106">
        <f t="shared" si="0"/>
        <v>-1778.3736050634927</v>
      </c>
      <c r="E22" s="5">
        <v>4</v>
      </c>
      <c r="F22" s="5">
        <v>4</v>
      </c>
      <c r="G22" s="6">
        <f t="shared" si="1"/>
        <v>1832.1517673662834</v>
      </c>
      <c r="H22" s="28">
        <f t="shared" si="2"/>
        <v>1627.8431151207812</v>
      </c>
      <c r="J22" s="31">
        <f>PMT(J19,36,K22)*-1</f>
        <v>1832.1517673662834</v>
      </c>
      <c r="K22" s="40">
        <v>40000</v>
      </c>
    </row>
    <row r="23" spans="2:8" ht="12.75">
      <c r="B23" s="5">
        <v>42</v>
      </c>
      <c r="C23" s="38">
        <f t="shared" si="0"/>
        <v>-1687.666925098026</v>
      </c>
      <c r="E23" s="5">
        <v>5</v>
      </c>
      <c r="F23" s="5">
        <v>5</v>
      </c>
      <c r="G23" s="6">
        <f t="shared" si="1"/>
        <v>1832.1517673662834</v>
      </c>
      <c r="H23" s="28">
        <f t="shared" si="2"/>
        <v>1580.4302088551276</v>
      </c>
    </row>
    <row r="24" spans="2:11" ht="12.75">
      <c r="B24" s="5">
        <v>48</v>
      </c>
      <c r="C24" s="38">
        <f t="shared" si="0"/>
        <v>-1583.1109522020454</v>
      </c>
      <c r="E24" s="5">
        <v>6</v>
      </c>
      <c r="F24" s="5">
        <v>6</v>
      </c>
      <c r="G24" s="6">
        <f t="shared" si="1"/>
        <v>1832.1517673662834</v>
      </c>
      <c r="H24" s="28">
        <f t="shared" si="2"/>
        <v>1534.3982610243957</v>
      </c>
      <c r="J24" s="15" t="s">
        <v>8</v>
      </c>
      <c r="K24" s="25">
        <f>SUM(H19:H84)</f>
        <v>40000.00000000003</v>
      </c>
    </row>
    <row r="25" spans="2:10" ht="12.75">
      <c r="B25" s="5">
        <v>54</v>
      </c>
      <c r="C25" s="38">
        <f t="shared" si="0"/>
        <v>-1505.0233652698382</v>
      </c>
      <c r="E25" s="5">
        <v>7</v>
      </c>
      <c r="F25" s="5">
        <v>7</v>
      </c>
      <c r="G25" s="6">
        <f t="shared" si="1"/>
        <v>1832.1517673662834</v>
      </c>
      <c r="H25" s="28">
        <f t="shared" si="2"/>
        <v>1489.707049538248</v>
      </c>
      <c r="J25" t="s">
        <v>9</v>
      </c>
    </row>
    <row r="26" spans="2:8" ht="12.75">
      <c r="B26" s="5">
        <v>60</v>
      </c>
      <c r="C26" s="38">
        <f t="shared" si="0"/>
        <v>-1445.3183495217563</v>
      </c>
      <c r="E26" s="5">
        <v>8</v>
      </c>
      <c r="F26" s="5">
        <v>8</v>
      </c>
      <c r="G26" s="6">
        <f t="shared" si="1"/>
        <v>1832.1517673662834</v>
      </c>
      <c r="H26" s="28">
        <f t="shared" si="2"/>
        <v>1446.317523823542</v>
      </c>
    </row>
    <row r="27" spans="2:8" ht="12.75">
      <c r="B27" s="9">
        <v>66</v>
      </c>
      <c r="C27" s="39">
        <f t="shared" si="0"/>
        <v>-1398.8439802013995</v>
      </c>
      <c r="E27" s="5">
        <v>9</v>
      </c>
      <c r="F27" s="5">
        <v>9</v>
      </c>
      <c r="G27" s="6">
        <f t="shared" si="1"/>
        <v>1832.1517673662834</v>
      </c>
      <c r="H27" s="28">
        <f t="shared" si="2"/>
        <v>1404.191770702468</v>
      </c>
    </row>
    <row r="28" spans="5:8" ht="12.75">
      <c r="E28" s="5">
        <v>10</v>
      </c>
      <c r="F28" s="5">
        <v>10</v>
      </c>
      <c r="G28" s="6">
        <f t="shared" si="1"/>
        <v>1832.1517673662834</v>
      </c>
      <c r="H28" s="28">
        <f t="shared" si="2"/>
        <v>1363.2929812645318</v>
      </c>
    </row>
    <row r="29" spans="5:11" ht="12.75">
      <c r="E29" s="5">
        <v>11</v>
      </c>
      <c r="F29" s="5">
        <v>11</v>
      </c>
      <c r="G29" s="6">
        <f t="shared" si="1"/>
        <v>1832.1517673662834</v>
      </c>
      <c r="H29" s="28">
        <f t="shared" si="2"/>
        <v>1323.585418703429</v>
      </c>
      <c r="J29" s="19"/>
      <c r="K29" s="29"/>
    </row>
    <row r="30" spans="5:8" ht="12.75">
      <c r="E30" s="5">
        <v>12</v>
      </c>
      <c r="F30" s="5">
        <v>12</v>
      </c>
      <c r="G30" s="6">
        <f t="shared" si="1"/>
        <v>1832.1517673662834</v>
      </c>
      <c r="H30" s="28">
        <f t="shared" si="2"/>
        <v>1285.034387090708</v>
      </c>
    </row>
    <row r="31" spans="5:8" ht="12.75">
      <c r="E31" s="5">
        <v>13</v>
      </c>
      <c r="F31" s="5">
        <v>13</v>
      </c>
      <c r="G31" s="6">
        <f t="shared" si="1"/>
        <v>1832.1517673662834</v>
      </c>
      <c r="H31" s="28">
        <f t="shared" si="2"/>
        <v>1247.6062010589399</v>
      </c>
    </row>
    <row r="32" spans="5:8" ht="12.75">
      <c r="E32" s="5">
        <v>14</v>
      </c>
      <c r="F32" s="5">
        <v>14</v>
      </c>
      <c r="G32" s="6">
        <f t="shared" si="1"/>
        <v>1832.1517673662834</v>
      </c>
      <c r="H32" s="28">
        <f t="shared" si="2"/>
        <v>1211.2681563679025</v>
      </c>
    </row>
    <row r="33" spans="5:8" ht="12.75">
      <c r="E33" s="5">
        <v>15</v>
      </c>
      <c r="F33" s="5">
        <v>15</v>
      </c>
      <c r="G33" s="6">
        <f t="shared" si="1"/>
        <v>1832.1517673662834</v>
      </c>
      <c r="H33" s="28">
        <f t="shared" si="2"/>
        <v>1175.9885013280607</v>
      </c>
    </row>
    <row r="34" spans="5:8" ht="12.75">
      <c r="E34" s="5">
        <v>16</v>
      </c>
      <c r="F34" s="5">
        <v>16</v>
      </c>
      <c r="G34" s="6">
        <f t="shared" si="1"/>
        <v>1832.1517673662834</v>
      </c>
      <c r="H34" s="28">
        <f t="shared" si="2"/>
        <v>1141.73640905637</v>
      </c>
    </row>
    <row r="35" spans="5:8" ht="12.75">
      <c r="E35" s="5">
        <v>17</v>
      </c>
      <c r="F35" s="5">
        <v>17</v>
      </c>
      <c r="G35" s="6">
        <f t="shared" si="1"/>
        <v>1832.1517673662834</v>
      </c>
      <c r="H35" s="28">
        <f t="shared" si="2"/>
        <v>1108.481950540165</v>
      </c>
    </row>
    <row r="36" spans="5:8" ht="12.75">
      <c r="E36" s="5">
        <v>18</v>
      </c>
      <c r="F36" s="5">
        <v>18</v>
      </c>
      <c r="G36" s="6">
        <f t="shared" si="1"/>
        <v>1832.1517673662834</v>
      </c>
      <c r="H36" s="28">
        <f t="shared" si="2"/>
        <v>1076.196068485597</v>
      </c>
    </row>
    <row r="37" spans="5:8" ht="12.75">
      <c r="E37" s="5">
        <v>19</v>
      </c>
      <c r="F37" s="5">
        <v>19</v>
      </c>
      <c r="G37" s="6">
        <f t="shared" si="1"/>
        <v>1832.1517673662834</v>
      </c>
      <c r="H37" s="28">
        <f t="shared" si="2"/>
        <v>1044.8505519277642</v>
      </c>
    </row>
    <row r="38" spans="5:8" ht="12.75">
      <c r="E38" s="5">
        <v>20</v>
      </c>
      <c r="F38" s="5">
        <v>20</v>
      </c>
      <c r="G38" s="6">
        <f t="shared" si="1"/>
        <v>1832.1517673662834</v>
      </c>
      <c r="H38" s="28">
        <f t="shared" si="2"/>
        <v>1014.4180115803534</v>
      </c>
    </row>
    <row r="39" spans="5:8" ht="12.75">
      <c r="E39" s="5">
        <v>21</v>
      </c>
      <c r="F39" s="5">
        <v>21</v>
      </c>
      <c r="G39" s="6">
        <f t="shared" si="1"/>
        <v>1832.1517673662834</v>
      </c>
      <c r="H39" s="28">
        <f t="shared" si="2"/>
        <v>984.8718559032559</v>
      </c>
    </row>
    <row r="40" spans="5:8" ht="12.75">
      <c r="E40" s="5">
        <v>22</v>
      </c>
      <c r="F40" s="5">
        <v>22</v>
      </c>
      <c r="G40" s="6">
        <f t="shared" si="1"/>
        <v>1832.1517673662834</v>
      </c>
      <c r="H40" s="28">
        <f t="shared" si="2"/>
        <v>956.1862678672387</v>
      </c>
    </row>
    <row r="41" spans="5:8" ht="12.75">
      <c r="E41" s="5">
        <v>23</v>
      </c>
      <c r="F41" s="5">
        <v>23</v>
      </c>
      <c r="G41" s="6">
        <f t="shared" si="1"/>
        <v>1832.1517673662834</v>
      </c>
      <c r="H41" s="28">
        <f t="shared" si="2"/>
        <v>928.3361823953773</v>
      </c>
    </row>
    <row r="42" spans="5:8" ht="12.75">
      <c r="E42" s="5">
        <v>24</v>
      </c>
      <c r="F42" s="5">
        <v>24</v>
      </c>
      <c r="G42" s="6">
        <f t="shared" si="1"/>
        <v>1832.1517673662834</v>
      </c>
      <c r="H42" s="28">
        <f t="shared" si="2"/>
        <v>901.2972644615315</v>
      </c>
    </row>
    <row r="43" spans="5:8" ht="12.75">
      <c r="E43" s="5">
        <v>25</v>
      </c>
      <c r="F43" s="5">
        <v>25</v>
      </c>
      <c r="G43" s="6">
        <f t="shared" si="1"/>
        <v>1832.1517673662834</v>
      </c>
      <c r="H43" s="28">
        <f t="shared" si="2"/>
        <v>875.0458878267297</v>
      </c>
    </row>
    <row r="44" spans="5:8" ht="12.75">
      <c r="E44" s="5">
        <v>26</v>
      </c>
      <c r="F44" s="5">
        <v>26</v>
      </c>
      <c r="G44" s="6">
        <f t="shared" si="1"/>
        <v>1832.1517673662834</v>
      </c>
      <c r="H44" s="28">
        <f t="shared" si="2"/>
        <v>849.559114394883</v>
      </c>
    </row>
    <row r="45" spans="5:8" ht="12.75">
      <c r="E45" s="5">
        <v>27</v>
      </c>
      <c r="F45" s="5">
        <v>27</v>
      </c>
      <c r="G45" s="6">
        <f t="shared" si="1"/>
        <v>1832.1517673662834</v>
      </c>
      <c r="H45" s="28">
        <f t="shared" si="2"/>
        <v>824.8146741697894</v>
      </c>
    </row>
    <row r="46" spans="5:8" ht="12.75">
      <c r="E46" s="5">
        <v>28</v>
      </c>
      <c r="F46" s="5">
        <v>28</v>
      </c>
      <c r="G46" s="6">
        <f t="shared" si="1"/>
        <v>1832.1517673662834</v>
      </c>
      <c r="H46" s="28">
        <f t="shared" si="2"/>
        <v>800.7909457959121</v>
      </c>
    </row>
    <row r="47" spans="5:8" ht="12.75">
      <c r="E47" s="5">
        <v>29</v>
      </c>
      <c r="F47" s="5">
        <v>29</v>
      </c>
      <c r="G47" s="6">
        <f t="shared" si="1"/>
        <v>1832.1517673662834</v>
      </c>
      <c r="H47" s="28">
        <f t="shared" si="2"/>
        <v>777.4669376659341</v>
      </c>
    </row>
    <row r="48" spans="5:8" ht="12.75">
      <c r="E48" s="5">
        <v>30</v>
      </c>
      <c r="F48" s="5">
        <v>30</v>
      </c>
      <c r="G48" s="6">
        <f t="shared" si="1"/>
        <v>1832.1517673662834</v>
      </c>
      <c r="H48" s="28">
        <f t="shared" si="2"/>
        <v>754.8222695785768</v>
      </c>
    </row>
    <row r="49" spans="5:8" ht="12.75">
      <c r="E49" s="5">
        <v>31</v>
      </c>
      <c r="F49" s="5">
        <v>31</v>
      </c>
      <c r="G49" s="6">
        <f t="shared" si="1"/>
        <v>1832.1517673662834</v>
      </c>
      <c r="H49" s="28">
        <f t="shared" si="2"/>
        <v>732.837154930657</v>
      </c>
    </row>
    <row r="50" spans="5:8" ht="12.75">
      <c r="E50" s="5">
        <v>32</v>
      </c>
      <c r="F50" s="5">
        <v>32</v>
      </c>
      <c r="G50" s="6">
        <f t="shared" si="1"/>
        <v>1832.1517673662834</v>
      </c>
      <c r="H50" s="28">
        <f t="shared" si="2"/>
        <v>711.4923834278225</v>
      </c>
    </row>
    <row r="51" spans="5:8" ht="12.75">
      <c r="E51" s="5">
        <v>33</v>
      </c>
      <c r="F51" s="5">
        <v>33</v>
      </c>
      <c r="G51" s="6">
        <f t="shared" si="1"/>
        <v>1832.1517673662834</v>
      </c>
      <c r="H51" s="28">
        <f t="shared" si="2"/>
        <v>690.7693042988567</v>
      </c>
    </row>
    <row r="52" spans="5:8" ht="12.75">
      <c r="E52" s="5">
        <v>34</v>
      </c>
      <c r="F52" s="5">
        <v>34</v>
      </c>
      <c r="G52" s="6">
        <f t="shared" si="1"/>
        <v>1832.1517673662834</v>
      </c>
      <c r="H52" s="28">
        <f t="shared" si="2"/>
        <v>670.6498099988901</v>
      </c>
    </row>
    <row r="53" spans="5:8" ht="12.75">
      <c r="E53" s="5">
        <v>35</v>
      </c>
      <c r="F53" s="5">
        <v>35</v>
      </c>
      <c r="G53" s="6">
        <f t="shared" si="1"/>
        <v>1832.1517673662834</v>
      </c>
      <c r="H53" s="28">
        <f t="shared" si="2"/>
        <v>651.1163203872718</v>
      </c>
    </row>
    <row r="54" spans="5:8" ht="12.75">
      <c r="E54" s="5">
        <v>36</v>
      </c>
      <c r="F54" s="5">
        <v>36</v>
      </c>
      <c r="G54" s="6">
        <f t="shared" si="1"/>
        <v>1832.1517673662834</v>
      </c>
      <c r="H54" s="28">
        <f t="shared" si="2"/>
        <v>632.1517673662834</v>
      </c>
    </row>
    <row r="55" spans="5:8" ht="12.75">
      <c r="E55" s="5">
        <v>37</v>
      </c>
      <c r="F55" s="5"/>
      <c r="G55" s="6"/>
      <c r="H55" s="33"/>
    </row>
    <row r="56" spans="5:8" ht="12.75">
      <c r="E56" s="5">
        <v>38</v>
      </c>
      <c r="F56" s="5"/>
      <c r="G56" s="6"/>
      <c r="H56" s="33"/>
    </row>
    <row r="57" spans="5:8" ht="12.75">
      <c r="E57" s="5">
        <v>39</v>
      </c>
      <c r="F57" s="5"/>
      <c r="G57" s="6"/>
      <c r="H57" s="33"/>
    </row>
    <row r="58" spans="5:8" ht="12.75">
      <c r="E58" s="5">
        <v>40</v>
      </c>
      <c r="F58" s="5"/>
      <c r="G58" s="6"/>
      <c r="H58" s="33"/>
    </row>
    <row r="59" spans="5:8" ht="12.75">
      <c r="E59" s="5">
        <v>41</v>
      </c>
      <c r="F59" s="5"/>
      <c r="G59" s="6"/>
      <c r="H59" s="33"/>
    </row>
    <row r="60" spans="5:8" ht="12.75">
      <c r="E60" s="5">
        <v>42</v>
      </c>
      <c r="F60" s="5"/>
      <c r="G60" s="6"/>
      <c r="H60" s="33"/>
    </row>
    <row r="61" spans="5:8" ht="12.75">
      <c r="E61" s="5">
        <v>43</v>
      </c>
      <c r="F61" s="5"/>
      <c r="G61" s="6"/>
      <c r="H61" s="33"/>
    </row>
    <row r="62" spans="5:8" ht="12.75">
      <c r="E62" s="5">
        <v>44</v>
      </c>
      <c r="F62" s="5"/>
      <c r="G62" s="6"/>
      <c r="H62" s="33"/>
    </row>
    <row r="63" spans="5:8" ht="12.75">
      <c r="E63" s="5">
        <v>45</v>
      </c>
      <c r="F63" s="5"/>
      <c r="G63" s="6"/>
      <c r="H63" s="33"/>
    </row>
    <row r="64" spans="5:8" ht="12.75">
      <c r="E64" s="5">
        <v>46</v>
      </c>
      <c r="F64" s="5"/>
      <c r="G64" s="6"/>
      <c r="H64" s="33"/>
    </row>
    <row r="65" spans="5:8" ht="12.75">
      <c r="E65" s="5">
        <v>47</v>
      </c>
      <c r="F65" s="5"/>
      <c r="G65" s="6"/>
      <c r="H65" s="33"/>
    </row>
    <row r="66" spans="5:8" ht="12.75">
      <c r="E66" s="5">
        <v>48</v>
      </c>
      <c r="F66" s="5"/>
      <c r="G66" s="6"/>
      <c r="H66" s="33"/>
    </row>
    <row r="67" spans="5:8" ht="12.75">
      <c r="E67" s="5">
        <v>49</v>
      </c>
      <c r="F67" s="5"/>
      <c r="G67" s="6"/>
      <c r="H67" s="33"/>
    </row>
    <row r="68" spans="5:8" ht="12.75">
      <c r="E68" s="5">
        <v>50</v>
      </c>
      <c r="F68" s="5"/>
      <c r="G68" s="6"/>
      <c r="H68" s="33"/>
    </row>
    <row r="69" spans="5:8" ht="12.75">
      <c r="E69" s="5">
        <v>51</v>
      </c>
      <c r="F69" s="5"/>
      <c r="G69" s="6"/>
      <c r="H69" s="33"/>
    </row>
    <row r="70" spans="5:8" ht="12.75">
      <c r="E70" s="5">
        <v>52</v>
      </c>
      <c r="F70" s="5"/>
      <c r="G70" s="6"/>
      <c r="H70" s="33"/>
    </row>
    <row r="71" spans="5:8" ht="12.75">
      <c r="E71" s="5">
        <v>53</v>
      </c>
      <c r="F71" s="5"/>
      <c r="G71" s="6"/>
      <c r="H71" s="33"/>
    </row>
    <row r="72" spans="5:8" ht="12.75">
      <c r="E72" s="5">
        <v>54</v>
      </c>
      <c r="F72" s="5"/>
      <c r="G72" s="6"/>
      <c r="H72" s="33"/>
    </row>
    <row r="73" spans="5:8" ht="12.75">
      <c r="E73" s="5">
        <v>55</v>
      </c>
      <c r="F73" s="5"/>
      <c r="G73" s="6"/>
      <c r="H73" s="33"/>
    </row>
    <row r="74" spans="5:8" ht="12.75">
      <c r="E74" s="5">
        <v>56</v>
      </c>
      <c r="F74" s="5"/>
      <c r="G74" s="6"/>
      <c r="H74" s="33"/>
    </row>
    <row r="75" spans="5:8" ht="12.75">
      <c r="E75" s="5">
        <v>57</v>
      </c>
      <c r="F75" s="5"/>
      <c r="G75" s="6"/>
      <c r="H75" s="33"/>
    </row>
    <row r="76" spans="5:8" ht="12.75">
      <c r="E76" s="5">
        <v>58</v>
      </c>
      <c r="F76" s="5"/>
      <c r="G76" s="6"/>
      <c r="H76" s="33"/>
    </row>
    <row r="77" spans="5:8" ht="12.75">
      <c r="E77" s="5">
        <v>59</v>
      </c>
      <c r="F77" s="5"/>
      <c r="G77" s="6"/>
      <c r="H77" s="33"/>
    </row>
    <row r="78" spans="5:8" ht="12.75">
      <c r="E78" s="5">
        <v>60</v>
      </c>
      <c r="F78" s="5"/>
      <c r="G78" s="6"/>
      <c r="H78" s="33"/>
    </row>
    <row r="79" spans="5:8" ht="12.75">
      <c r="E79" s="5">
        <v>61</v>
      </c>
      <c r="F79" s="5"/>
      <c r="G79" s="6"/>
      <c r="H79" s="33"/>
    </row>
    <row r="80" spans="5:8" ht="12.75">
      <c r="E80" s="5">
        <v>62</v>
      </c>
      <c r="F80" s="5"/>
      <c r="G80" s="6"/>
      <c r="H80" s="33"/>
    </row>
    <row r="81" spans="5:8" ht="12.75">
      <c r="E81" s="5">
        <v>63</v>
      </c>
      <c r="F81" s="5"/>
      <c r="G81" s="6"/>
      <c r="H81" s="33"/>
    </row>
    <row r="82" spans="5:8" ht="12.75">
      <c r="E82" s="5">
        <v>64</v>
      </c>
      <c r="F82" s="5"/>
      <c r="G82" s="6"/>
      <c r="H82" s="33"/>
    </row>
    <row r="83" spans="5:8" ht="12.75">
      <c r="E83" s="5">
        <v>65</v>
      </c>
      <c r="F83" s="5"/>
      <c r="G83" s="6"/>
      <c r="H83" s="33"/>
    </row>
    <row r="84" spans="5:8" ht="12.75">
      <c r="E84" s="9">
        <v>66</v>
      </c>
      <c r="F84" s="9"/>
      <c r="G84" s="10"/>
      <c r="H84" s="34"/>
    </row>
    <row r="85" spans="1:3" ht="12.75">
      <c r="A85" s="18"/>
      <c r="B85" s="12" t="s">
        <v>9</v>
      </c>
      <c r="C85" s="18"/>
    </row>
    <row r="86" spans="1:3" ht="12.75">
      <c r="A86" s="18"/>
      <c r="B86" s="12" t="s">
        <v>9</v>
      </c>
      <c r="C86" s="18"/>
    </row>
    <row r="87" spans="1:3" ht="12.75">
      <c r="A87" s="18"/>
      <c r="B87" s="12" t="s">
        <v>9</v>
      </c>
      <c r="C87" s="18"/>
    </row>
    <row r="88" spans="1:3" ht="12.75">
      <c r="A88" s="18"/>
      <c r="B88" s="12" t="s">
        <v>9</v>
      </c>
      <c r="C88" s="18"/>
    </row>
    <row r="89" spans="1:4" ht="12.75">
      <c r="A89" s="18"/>
      <c r="B89" s="12" t="s">
        <v>9</v>
      </c>
      <c r="C89" s="18"/>
      <c r="D89" s="18"/>
    </row>
    <row r="90" spans="1:4" ht="12.75">
      <c r="A90" s="18"/>
      <c r="B90" s="18"/>
      <c r="C90" s="18"/>
      <c r="D90" s="18"/>
    </row>
    <row r="91" spans="1:4" ht="12.75">
      <c r="A91" s="18"/>
      <c r="B91" s="18"/>
      <c r="C91" s="18"/>
      <c r="D91" s="18"/>
    </row>
    <row r="92" spans="1:4" ht="12.75">
      <c r="A92" s="18"/>
      <c r="B92" s="18"/>
      <c r="C92" s="18"/>
      <c r="D92" s="18"/>
    </row>
  </sheetData>
  <printOptions/>
  <pageMargins left="0.75" right="0.75" top="1" bottom="1" header="0" footer="0"/>
  <pageSetup horizontalDpi="300" verticalDpi="300" orientation="portrait" scale="70" r:id="rId2"/>
  <drawing r:id="rId1"/>
</worksheet>
</file>

<file path=xl/worksheets/sheet4.xml><?xml version="1.0" encoding="utf-8"?>
<worksheet xmlns="http://schemas.openxmlformats.org/spreadsheetml/2006/main" xmlns:r="http://schemas.openxmlformats.org/officeDocument/2006/relationships">
  <dimension ref="A1:Q92"/>
  <sheetViews>
    <sheetView tabSelected="1" workbookViewId="0" topLeftCell="A5">
      <selection activeCell="F12" sqref="F12"/>
    </sheetView>
  </sheetViews>
  <sheetFormatPr defaultColWidth="11.421875" defaultRowHeight="12.75"/>
  <cols>
    <col min="4" max="4" width="9.8515625" style="0" customWidth="1"/>
    <col min="5" max="5" width="15.7109375" style="0" customWidth="1"/>
    <col min="6" max="6" width="13.8515625" style="0" customWidth="1"/>
    <col min="7" max="7" width="13.140625" style="0" customWidth="1"/>
    <col min="11" max="11" width="11.8515625" style="0" customWidth="1"/>
  </cols>
  <sheetData>
    <row r="1" spans="10:17" ht="12.75">
      <c r="J1" s="19"/>
      <c r="K1" s="19"/>
      <c r="L1" s="19"/>
      <c r="M1" s="19"/>
      <c r="N1" s="19"/>
      <c r="O1" s="19"/>
      <c r="P1" s="19"/>
      <c r="Q1" s="19"/>
    </row>
    <row r="2" spans="1:17" ht="12.75">
      <c r="A2" s="37" t="s">
        <v>36</v>
      </c>
      <c r="B2" s="37"/>
      <c r="J2" s="19"/>
      <c r="K2" s="19"/>
      <c r="L2" s="19"/>
      <c r="M2" s="19"/>
      <c r="N2" s="19"/>
      <c r="O2" s="19"/>
      <c r="P2" s="19"/>
      <c r="Q2" s="19"/>
    </row>
    <row r="3" spans="1:17" ht="12.75">
      <c r="A3" t="s">
        <v>43</v>
      </c>
      <c r="B3" s="14"/>
      <c r="C3" s="14"/>
      <c r="D3" s="14"/>
      <c r="E3" s="14"/>
      <c r="F3" s="14"/>
      <c r="J3" s="19"/>
      <c r="K3" s="43"/>
      <c r="L3" s="43"/>
      <c r="M3" s="43"/>
      <c r="N3" s="43"/>
      <c r="O3" s="43"/>
      <c r="P3" s="19"/>
      <c r="Q3" s="19"/>
    </row>
    <row r="4" spans="2:17" ht="12.75">
      <c r="B4" s="14"/>
      <c r="C4" s="14"/>
      <c r="D4" s="14"/>
      <c r="E4" s="14"/>
      <c r="F4" s="14"/>
      <c r="J4" s="19"/>
      <c r="K4" s="43"/>
      <c r="L4" s="43"/>
      <c r="M4" s="43"/>
      <c r="N4" s="43"/>
      <c r="O4" s="43"/>
      <c r="P4" s="19"/>
      <c r="Q4" s="19"/>
    </row>
    <row r="5" spans="10:17" ht="12.75">
      <c r="J5" s="19"/>
      <c r="K5" s="19"/>
      <c r="L5" s="19"/>
      <c r="M5" s="19"/>
      <c r="N5" s="19"/>
      <c r="O5" s="19"/>
      <c r="P5" s="19"/>
      <c r="Q5" s="19"/>
    </row>
    <row r="6" spans="10:17" ht="12.75">
      <c r="J6" s="19"/>
      <c r="K6" s="19"/>
      <c r="L6" s="19"/>
      <c r="M6" s="19"/>
      <c r="N6" s="19"/>
      <c r="O6" s="19"/>
      <c r="P6" s="19"/>
      <c r="Q6" s="19"/>
    </row>
    <row r="7" spans="10:17" ht="12.75">
      <c r="J7" s="19"/>
      <c r="K7" s="19"/>
      <c r="L7" s="19"/>
      <c r="M7" s="19"/>
      <c r="N7" s="19"/>
      <c r="O7" s="19"/>
      <c r="P7" s="19"/>
      <c r="Q7" s="19"/>
    </row>
    <row r="8" spans="10:17" ht="12.75">
      <c r="J8" s="19"/>
      <c r="K8" s="48"/>
      <c r="L8" s="48"/>
      <c r="M8" s="48"/>
      <c r="N8" s="48"/>
      <c r="O8" s="44"/>
      <c r="P8" s="19"/>
      <c r="Q8" s="19"/>
    </row>
    <row r="9" spans="10:17" ht="12.75">
      <c r="J9" s="19"/>
      <c r="K9" s="48"/>
      <c r="L9" s="48"/>
      <c r="M9" s="48"/>
      <c r="N9" s="48"/>
      <c r="O9" s="44"/>
      <c r="P9" s="19"/>
      <c r="Q9" s="19"/>
    </row>
    <row r="10" spans="10:17" ht="12.75">
      <c r="J10" s="19"/>
      <c r="K10" s="48"/>
      <c r="L10" s="44"/>
      <c r="M10" s="44"/>
      <c r="N10" s="44"/>
      <c r="O10" s="44"/>
      <c r="P10" s="19"/>
      <c r="Q10" s="19"/>
    </row>
    <row r="11" spans="10:17" ht="12.75">
      <c r="J11" s="19"/>
      <c r="K11" s="48"/>
      <c r="L11" s="44"/>
      <c r="M11" s="44"/>
      <c r="N11" s="44"/>
      <c r="O11" s="44"/>
      <c r="P11" s="19"/>
      <c r="Q11" s="19"/>
    </row>
    <row r="12" spans="10:17" ht="12.75">
      <c r="J12" s="19"/>
      <c r="K12" s="48"/>
      <c r="L12" s="44"/>
      <c r="M12" s="44"/>
      <c r="N12" s="44"/>
      <c r="O12" s="44"/>
      <c r="P12" s="19"/>
      <c r="Q12" s="19"/>
    </row>
    <row r="13" spans="10:17" ht="12.75">
      <c r="J13" s="19"/>
      <c r="K13" s="48"/>
      <c r="L13" s="44"/>
      <c r="M13" s="44"/>
      <c r="N13" s="44"/>
      <c r="O13" s="44"/>
      <c r="P13" s="19"/>
      <c r="Q13" s="19"/>
    </row>
    <row r="14" spans="10:17" ht="12.75">
      <c r="J14" s="19"/>
      <c r="K14" s="48"/>
      <c r="L14" s="44"/>
      <c r="M14" s="44"/>
      <c r="N14" s="44"/>
      <c r="O14" s="44"/>
      <c r="P14" s="19"/>
      <c r="Q14" s="19"/>
    </row>
    <row r="15" spans="1:17" ht="12.75">
      <c r="A15" s="14" t="s">
        <v>26</v>
      </c>
      <c r="F15" s="37" t="s">
        <v>4</v>
      </c>
      <c r="J15" s="19"/>
      <c r="K15" s="48"/>
      <c r="L15" s="44"/>
      <c r="M15" s="44"/>
      <c r="N15" s="44"/>
      <c r="O15" s="44"/>
      <c r="P15" s="19"/>
      <c r="Q15" s="19"/>
    </row>
    <row r="16" spans="1:17" ht="12.75">
      <c r="A16" s="1" t="s">
        <v>0</v>
      </c>
      <c r="B16" s="16" t="s">
        <v>1</v>
      </c>
      <c r="C16" s="16" t="s">
        <v>2</v>
      </c>
      <c r="D16" s="16" t="s">
        <v>12</v>
      </c>
      <c r="J16" s="19"/>
      <c r="K16" s="48"/>
      <c r="L16" s="44"/>
      <c r="M16" s="44"/>
      <c r="N16" s="44"/>
      <c r="O16" s="44"/>
      <c r="P16" s="19"/>
      <c r="Q16" s="19"/>
    </row>
    <row r="17" spans="1:17" ht="12.75">
      <c r="A17" s="35"/>
      <c r="B17" s="22" t="s">
        <v>13</v>
      </c>
      <c r="C17" s="22"/>
      <c r="D17" s="22"/>
      <c r="F17" s="15" t="s">
        <v>11</v>
      </c>
      <c r="G17" s="77" t="s">
        <v>12</v>
      </c>
      <c r="J17" s="19"/>
      <c r="K17" s="48"/>
      <c r="L17" s="44"/>
      <c r="M17" s="44"/>
      <c r="N17" s="44"/>
      <c r="O17" s="44"/>
      <c r="P17" s="19"/>
      <c r="Q17" s="19"/>
    </row>
    <row r="18" spans="1:17" ht="12.75">
      <c r="A18" s="26">
        <v>0</v>
      </c>
      <c r="B18" s="12">
        <f>$G$21-A18</f>
        <v>60</v>
      </c>
      <c r="C18" s="75">
        <f>$F$21</f>
        <v>372.08103099371624</v>
      </c>
      <c r="D18" s="103">
        <f>C18*(1+$F$18)^B18</f>
        <v>1543.9560309937162</v>
      </c>
      <c r="F18" s="24">
        <v>0.024</v>
      </c>
      <c r="G18" s="79">
        <v>50000</v>
      </c>
      <c r="J18" s="19"/>
      <c r="K18" s="48"/>
      <c r="L18" s="44"/>
      <c r="M18" s="44"/>
      <c r="N18" s="44"/>
      <c r="O18" s="44"/>
      <c r="P18" s="19"/>
      <c r="Q18" s="19"/>
    </row>
    <row r="19" spans="1:17" ht="12.75">
      <c r="A19" s="5">
        <v>1</v>
      </c>
      <c r="B19" s="12">
        <f>$G$21-A19</f>
        <v>59</v>
      </c>
      <c r="C19" s="75">
        <f>$F$21</f>
        <v>372.08103099371624</v>
      </c>
      <c r="D19" s="103">
        <f aca="true" t="shared" si="0" ref="D19:D77">C19*(1+$F$18)^B19</f>
        <v>1507.7695615173009</v>
      </c>
      <c r="F19" t="s">
        <v>9</v>
      </c>
      <c r="J19" s="19"/>
      <c r="K19" s="48"/>
      <c r="L19" s="44"/>
      <c r="M19" s="44"/>
      <c r="N19" s="44"/>
      <c r="O19" s="44"/>
      <c r="P19" s="19"/>
      <c r="Q19" s="19"/>
    </row>
    <row r="20" spans="1:17" ht="12.75">
      <c r="A20" s="5">
        <v>2</v>
      </c>
      <c r="B20" s="12">
        <f aca="true" t="shared" si="1" ref="B20:B78">$G$21-A20</f>
        <v>58</v>
      </c>
      <c r="C20" s="75">
        <f aca="true" t="shared" si="2" ref="C20:C77">$F$21</f>
        <v>372.08103099371624</v>
      </c>
      <c r="D20" s="103">
        <f t="shared" si="0"/>
        <v>1472.431212419239</v>
      </c>
      <c r="F20" s="17" t="s">
        <v>29</v>
      </c>
      <c r="G20" s="42" t="s">
        <v>22</v>
      </c>
      <c r="J20" s="19"/>
      <c r="K20" s="48"/>
      <c r="L20" s="44"/>
      <c r="M20" s="44"/>
      <c r="N20" s="44"/>
      <c r="O20" s="44"/>
      <c r="P20" s="19"/>
      <c r="Q20" s="19"/>
    </row>
    <row r="21" spans="1:17" ht="12.75">
      <c r="A21" s="5">
        <v>3</v>
      </c>
      <c r="B21" s="12">
        <f t="shared" si="1"/>
        <v>57</v>
      </c>
      <c r="C21" s="75">
        <f t="shared" si="2"/>
        <v>372.08103099371624</v>
      </c>
      <c r="D21" s="103">
        <f t="shared" si="0"/>
        <v>1437.921105878163</v>
      </c>
      <c r="F21" s="74">
        <f>PMT(F18,G21,,G18,1)*-1</f>
        <v>372.08103099371624</v>
      </c>
      <c r="G21" s="42">
        <v>60</v>
      </c>
      <c r="J21" s="19"/>
      <c r="K21" s="48"/>
      <c r="L21" s="44"/>
      <c r="M21" s="44"/>
      <c r="N21" s="44"/>
      <c r="O21" s="44"/>
      <c r="P21" s="19"/>
      <c r="Q21" s="19"/>
    </row>
    <row r="22" spans="1:17" ht="12.75">
      <c r="A22" s="5">
        <v>4</v>
      </c>
      <c r="B22" s="12">
        <f t="shared" si="1"/>
        <v>56</v>
      </c>
      <c r="C22" s="75">
        <f t="shared" si="2"/>
        <v>372.08103099371624</v>
      </c>
      <c r="D22" s="103">
        <f t="shared" si="0"/>
        <v>1404.2198299591437</v>
      </c>
      <c r="J22" s="19"/>
      <c r="K22" s="44"/>
      <c r="L22" s="44"/>
      <c r="M22" s="44"/>
      <c r="N22" s="44"/>
      <c r="O22" s="44"/>
      <c r="P22" s="19"/>
      <c r="Q22" s="19"/>
    </row>
    <row r="23" spans="1:17" ht="12.75">
      <c r="A23" s="5">
        <v>5</v>
      </c>
      <c r="B23" s="12">
        <f t="shared" si="1"/>
        <v>55</v>
      </c>
      <c r="C23" s="75">
        <f t="shared" si="2"/>
        <v>372.08103099371624</v>
      </c>
      <c r="D23" s="103">
        <f t="shared" si="0"/>
        <v>1371.3084276944764</v>
      </c>
      <c r="F23" s="20" t="s">
        <v>9</v>
      </c>
      <c r="J23" s="19"/>
      <c r="K23" s="44"/>
      <c r="L23" s="44"/>
      <c r="M23" s="44"/>
      <c r="N23" s="44"/>
      <c r="O23" s="44"/>
      <c r="P23" s="19"/>
      <c r="Q23" s="19"/>
    </row>
    <row r="24" spans="1:17" ht="12.75">
      <c r="A24" s="5">
        <v>6</v>
      </c>
      <c r="B24" s="12">
        <f t="shared" si="1"/>
        <v>54</v>
      </c>
      <c r="C24" s="75">
        <f t="shared" si="2"/>
        <v>372.08103099371624</v>
      </c>
      <c r="D24" s="103">
        <f t="shared" si="0"/>
        <v>1339.168386420387</v>
      </c>
      <c r="F24" s="52" t="s">
        <v>27</v>
      </c>
      <c r="G24" s="52"/>
      <c r="J24" s="19"/>
      <c r="K24" s="44"/>
      <c r="L24" s="44"/>
      <c r="M24" s="44"/>
      <c r="N24" s="44"/>
      <c r="O24" s="44"/>
      <c r="P24" s="19"/>
      <c r="Q24" s="19"/>
    </row>
    <row r="25" spans="1:17" ht="12.75">
      <c r="A25" s="5">
        <v>7</v>
      </c>
      <c r="B25" s="12">
        <f t="shared" si="1"/>
        <v>53</v>
      </c>
      <c r="C25" s="75">
        <f t="shared" si="2"/>
        <v>372.08103099371624</v>
      </c>
      <c r="D25" s="103">
        <f t="shared" si="0"/>
        <v>1307.7816273636593</v>
      </c>
      <c r="J25" s="19"/>
      <c r="K25" s="43"/>
      <c r="L25" s="44"/>
      <c r="M25" s="44"/>
      <c r="N25" s="44"/>
      <c r="O25" s="44"/>
      <c r="P25" s="19"/>
      <c r="Q25" s="19"/>
    </row>
    <row r="26" spans="1:17" ht="12.75">
      <c r="A26" s="5">
        <v>8</v>
      </c>
      <c r="B26" s="12">
        <f t="shared" si="1"/>
        <v>52</v>
      </c>
      <c r="C26" s="75">
        <f t="shared" si="2"/>
        <v>372.08103099371624</v>
      </c>
      <c r="D26" s="103">
        <f t="shared" si="0"/>
        <v>1277.1304954723234</v>
      </c>
      <c r="F26" s="11" t="s">
        <v>8</v>
      </c>
      <c r="G26" s="55">
        <f>SUM(D18:D78)</f>
        <v>50000.00000000003</v>
      </c>
      <c r="J26" s="19"/>
      <c r="K26" s="19"/>
      <c r="L26" s="19"/>
      <c r="M26" s="19"/>
      <c r="N26" s="19"/>
      <c r="O26" s="19"/>
      <c r="P26" s="19"/>
      <c r="Q26" s="19"/>
    </row>
    <row r="27" spans="1:17" ht="12.75">
      <c r="A27" s="5">
        <v>9</v>
      </c>
      <c r="B27" s="12">
        <f t="shared" si="1"/>
        <v>51</v>
      </c>
      <c r="C27" s="75">
        <f t="shared" si="2"/>
        <v>372.08103099371624</v>
      </c>
      <c r="D27" s="103">
        <f t="shared" si="0"/>
        <v>1247.197749484691</v>
      </c>
      <c r="J27" s="19"/>
      <c r="K27" s="19"/>
      <c r="L27" s="19"/>
      <c r="M27" s="19"/>
      <c r="N27" s="19"/>
      <c r="O27" s="19"/>
      <c r="P27" s="19"/>
      <c r="Q27" s="19"/>
    </row>
    <row r="28" spans="1:17" ht="12.75">
      <c r="A28" s="5">
        <v>10</v>
      </c>
      <c r="B28" s="12">
        <f t="shared" si="1"/>
        <v>50</v>
      </c>
      <c r="C28" s="75">
        <f t="shared" si="2"/>
        <v>372.08103099371624</v>
      </c>
      <c r="D28" s="103">
        <f t="shared" si="0"/>
        <v>1217.9665522311434</v>
      </c>
      <c r="F28" s="52" t="s">
        <v>28</v>
      </c>
      <c r="G28" s="52"/>
      <c r="H28" s="52"/>
      <c r="J28" s="19"/>
      <c r="K28" s="19"/>
      <c r="L28" s="19"/>
      <c r="M28" s="19"/>
      <c r="N28" s="19"/>
      <c r="O28" s="19"/>
      <c r="P28" s="19"/>
      <c r="Q28" s="19"/>
    </row>
    <row r="29" spans="1:17" ht="12.75">
      <c r="A29" s="5">
        <v>11</v>
      </c>
      <c r="B29" s="12">
        <f t="shared" si="1"/>
        <v>49</v>
      </c>
      <c r="C29" s="75">
        <f t="shared" si="2"/>
        <v>372.08103099371624</v>
      </c>
      <c r="D29" s="103">
        <f t="shared" si="0"/>
        <v>1189.420461163226</v>
      </c>
      <c r="F29" s="19"/>
      <c r="G29" s="19"/>
      <c r="J29" s="19"/>
      <c r="K29" s="19"/>
      <c r="L29" s="19"/>
      <c r="M29" s="19"/>
      <c r="N29" s="19"/>
      <c r="O29" s="19"/>
      <c r="P29" s="19"/>
      <c r="Q29" s="19"/>
    </row>
    <row r="30" spans="1:17" ht="12.75">
      <c r="A30" s="5">
        <v>12</v>
      </c>
      <c r="B30" s="12">
        <f t="shared" si="1"/>
        <v>48</v>
      </c>
      <c r="C30" s="75">
        <f t="shared" si="2"/>
        <v>372.08103099371624</v>
      </c>
      <c r="D30" s="103">
        <f t="shared" si="0"/>
        <v>1161.543419104713</v>
      </c>
      <c r="F30" s="80" t="s">
        <v>11</v>
      </c>
      <c r="G30" s="81" t="s">
        <v>12</v>
      </c>
      <c r="H30" s="18"/>
      <c r="J30" s="19"/>
      <c r="K30" s="19"/>
      <c r="L30" s="19"/>
      <c r="M30" s="19"/>
      <c r="N30" s="19"/>
      <c r="O30" s="19"/>
      <c r="P30" s="19"/>
      <c r="Q30" s="19"/>
    </row>
    <row r="31" spans="1:17" ht="12.75">
      <c r="A31" s="5">
        <v>13</v>
      </c>
      <c r="B31" s="12">
        <f t="shared" si="1"/>
        <v>47</v>
      </c>
      <c r="C31" s="75">
        <f t="shared" si="2"/>
        <v>372.08103099371624</v>
      </c>
      <c r="D31" s="103">
        <f t="shared" si="0"/>
        <v>1134.3197452194465</v>
      </c>
      <c r="F31" s="46">
        <v>0.015</v>
      </c>
      <c r="G31" s="53">
        <f>PMT(F31,$G$21,,$G$18,1)*-1</f>
        <v>511.99149887237627</v>
      </c>
      <c r="H31" s="18"/>
      <c r="J31" s="19"/>
      <c r="K31" s="19"/>
      <c r="L31" s="19"/>
      <c r="M31" s="19"/>
      <c r="N31" s="19"/>
      <c r="O31" s="19"/>
      <c r="P31" s="19"/>
      <c r="Q31" s="19"/>
    </row>
    <row r="32" spans="1:17" ht="12.75">
      <c r="A32" s="5">
        <v>14</v>
      </c>
      <c r="B32" s="12">
        <f t="shared" si="1"/>
        <v>46</v>
      </c>
      <c r="C32" s="75">
        <f t="shared" si="2"/>
        <v>372.08103099371624</v>
      </c>
      <c r="D32" s="103">
        <f t="shared" si="0"/>
        <v>1107.7341261908655</v>
      </c>
      <c r="E32" s="23" t="s">
        <v>9</v>
      </c>
      <c r="F32" s="46">
        <v>0.016</v>
      </c>
      <c r="G32" s="53">
        <f>PMT(F32,$G$21,,$G$18,1)*-1</f>
        <v>494.6221953163064</v>
      </c>
      <c r="H32" s="18"/>
      <c r="J32" s="19"/>
      <c r="K32" s="19"/>
      <c r="L32" s="19"/>
      <c r="M32" s="19"/>
      <c r="N32" s="19"/>
      <c r="O32" s="19"/>
      <c r="P32" s="19"/>
      <c r="Q32" s="19"/>
    </row>
    <row r="33" spans="1:17" ht="12.75">
      <c r="A33" s="5">
        <v>15</v>
      </c>
      <c r="B33" s="12">
        <f t="shared" si="1"/>
        <v>45</v>
      </c>
      <c r="C33" s="75">
        <f t="shared" si="2"/>
        <v>372.08103099371624</v>
      </c>
      <c r="D33" s="103">
        <f t="shared" si="0"/>
        <v>1081.771607608267</v>
      </c>
      <c r="F33" s="82">
        <v>0.017</v>
      </c>
      <c r="G33" s="53">
        <f aca="true" t="shared" si="3" ref="G33:G40">PMT(F33,$G$21,,$G$18,1)*-1</f>
        <v>477.7256960562024</v>
      </c>
      <c r="H33" s="18"/>
      <c r="J33" s="19"/>
      <c r="K33" s="19"/>
      <c r="L33" s="19"/>
      <c r="M33" s="19"/>
      <c r="N33" s="19"/>
      <c r="O33" s="19"/>
      <c r="P33" s="19"/>
      <c r="Q33" s="19"/>
    </row>
    <row r="34" spans="1:17" ht="12.75">
      <c r="A34" s="5">
        <v>16</v>
      </c>
      <c r="B34" s="12">
        <f t="shared" si="1"/>
        <v>44</v>
      </c>
      <c r="C34" s="75">
        <f t="shared" si="2"/>
        <v>372.08103099371624</v>
      </c>
      <c r="D34" s="103">
        <f t="shared" si="0"/>
        <v>1056.4175855549483</v>
      </c>
      <c r="F34" s="46">
        <v>0.018</v>
      </c>
      <c r="G34" s="53">
        <f t="shared" si="3"/>
        <v>461.2950098629432</v>
      </c>
      <c r="H34" s="18"/>
      <c r="J34" s="19"/>
      <c r="K34" s="19"/>
      <c r="L34" s="19"/>
      <c r="M34" s="19"/>
      <c r="N34" s="19"/>
      <c r="O34" s="19"/>
      <c r="P34" s="19"/>
      <c r="Q34" s="19"/>
    </row>
    <row r="35" spans="1:17" ht="12.75">
      <c r="A35" s="5">
        <v>17</v>
      </c>
      <c r="B35" s="12">
        <f t="shared" si="1"/>
        <v>43</v>
      </c>
      <c r="C35" s="75">
        <f t="shared" si="2"/>
        <v>372.08103099371624</v>
      </c>
      <c r="D35" s="103">
        <f t="shared" si="0"/>
        <v>1031.6577983935044</v>
      </c>
      <c r="E35" s="18"/>
      <c r="F35" s="46">
        <v>0.019</v>
      </c>
      <c r="G35" s="53">
        <f t="shared" si="3"/>
        <v>445.32296969559496</v>
      </c>
      <c r="H35" s="18"/>
      <c r="J35" s="19"/>
      <c r="K35" s="19"/>
      <c r="L35" s="19"/>
      <c r="M35" s="19"/>
      <c r="N35" s="19"/>
      <c r="O35" s="19"/>
      <c r="P35" s="19"/>
      <c r="Q35" s="19"/>
    </row>
    <row r="36" spans="1:17" ht="12.75">
      <c r="A36" s="5">
        <v>18</v>
      </c>
      <c r="B36" s="12">
        <f t="shared" si="1"/>
        <v>42</v>
      </c>
      <c r="C36" s="75">
        <f t="shared" si="2"/>
        <v>372.08103099371624</v>
      </c>
      <c r="D36" s="103">
        <f t="shared" si="0"/>
        <v>1007.4783187436565</v>
      </c>
      <c r="E36" s="18"/>
      <c r="F36" s="82">
        <v>0.02</v>
      </c>
      <c r="G36" s="53">
        <f t="shared" si="3"/>
        <v>429.80224636305564</v>
      </c>
      <c r="H36" s="18"/>
      <c r="J36" s="19"/>
      <c r="K36" s="19"/>
      <c r="L36" s="19"/>
      <c r="M36" s="19"/>
      <c r="N36" s="19"/>
      <c r="O36" s="19"/>
      <c r="P36" s="19"/>
      <c r="Q36" s="19"/>
    </row>
    <row r="37" spans="1:17" ht="12.75">
      <c r="A37" s="5">
        <v>19</v>
      </c>
      <c r="B37" s="12">
        <f t="shared" si="1"/>
        <v>41</v>
      </c>
      <c r="C37" s="75">
        <f t="shared" si="2"/>
        <v>372.08103099371624</v>
      </c>
      <c r="D37" s="103">
        <f t="shared" si="0"/>
        <v>983.8655456481019</v>
      </c>
      <c r="E37" s="18"/>
      <c r="F37" s="46">
        <v>0.021</v>
      </c>
      <c r="G37" s="53">
        <f t="shared" si="3"/>
        <v>414.72536225024834</v>
      </c>
      <c r="H37" s="18"/>
      <c r="J37" s="19"/>
      <c r="K37" s="19"/>
      <c r="L37" s="19"/>
      <c r="M37" s="19"/>
      <c r="N37" s="19"/>
      <c r="O37" s="19"/>
      <c r="P37" s="19"/>
      <c r="Q37" s="19"/>
    </row>
    <row r="38" spans="1:17" ht="12.75">
      <c r="A38" s="5">
        <v>20</v>
      </c>
      <c r="B38" s="12">
        <f t="shared" si="1"/>
        <v>40</v>
      </c>
      <c r="C38" s="75">
        <f t="shared" si="2"/>
        <v>372.08103099371624</v>
      </c>
      <c r="D38" s="103">
        <f t="shared" si="0"/>
        <v>960.8061969219747</v>
      </c>
      <c r="E38" s="18"/>
      <c r="F38" s="46">
        <v>0.022</v>
      </c>
      <c r="G38" s="53">
        <f t="shared" si="3"/>
        <v>400.08470505883656</v>
      </c>
      <c r="H38" s="18"/>
      <c r="J38" s="19"/>
      <c r="K38" s="19"/>
      <c r="L38" s="19"/>
      <c r="M38" s="19"/>
      <c r="N38" s="19"/>
      <c r="O38" s="19"/>
      <c r="P38" s="19"/>
      <c r="Q38" s="19"/>
    </row>
    <row r="39" spans="1:17" ht="12.75">
      <c r="A39" s="5">
        <v>21</v>
      </c>
      <c r="B39" s="12">
        <f t="shared" si="1"/>
        <v>39</v>
      </c>
      <c r="C39" s="75">
        <f t="shared" si="2"/>
        <v>372.08103099371624</v>
      </c>
      <c r="D39" s="103">
        <f t="shared" si="0"/>
        <v>938.2873016816161</v>
      </c>
      <c r="E39" s="18"/>
      <c r="F39" s="82">
        <v>0.023</v>
      </c>
      <c r="G39" s="53">
        <f t="shared" si="3"/>
        <v>385.8725415144358</v>
      </c>
      <c r="H39" s="18"/>
      <c r="J39" s="19"/>
      <c r="K39" s="19"/>
      <c r="L39" s="19"/>
      <c r="M39" s="19"/>
      <c r="N39" s="19"/>
      <c r="O39" s="19"/>
      <c r="P39" s="19"/>
      <c r="Q39" s="19"/>
    </row>
    <row r="40" spans="1:17" ht="12.75">
      <c r="A40" s="5">
        <v>22</v>
      </c>
      <c r="B40" s="12">
        <f t="shared" si="1"/>
        <v>38</v>
      </c>
      <c r="C40" s="75">
        <f t="shared" si="2"/>
        <v>372.08103099371624</v>
      </c>
      <c r="D40" s="103">
        <f t="shared" si="0"/>
        <v>916.2961930484529</v>
      </c>
      <c r="E40" s="18"/>
      <c r="F40" s="46">
        <v>0.024</v>
      </c>
      <c r="G40" s="53">
        <f t="shared" si="3"/>
        <v>372.08103099371624</v>
      </c>
      <c r="H40" s="18"/>
      <c r="J40" s="19"/>
      <c r="K40" s="19"/>
      <c r="L40" s="19"/>
      <c r="M40" s="19"/>
      <c r="N40" s="19"/>
      <c r="O40" s="19"/>
      <c r="P40" s="19"/>
      <c r="Q40" s="19"/>
    </row>
    <row r="41" spans="1:17" ht="12.75">
      <c r="A41" s="5">
        <v>23</v>
      </c>
      <c r="B41" s="12">
        <f t="shared" si="1"/>
        <v>37</v>
      </c>
      <c r="C41" s="75">
        <f t="shared" si="2"/>
        <v>372.08103099371624</v>
      </c>
      <c r="D41" s="103">
        <f t="shared" si="0"/>
        <v>894.82050102388</v>
      </c>
      <c r="E41" s="18"/>
      <c r="F41" s="46"/>
      <c r="G41" s="19"/>
      <c r="H41" s="18"/>
      <c r="J41" s="19"/>
      <c r="K41" s="19"/>
      <c r="L41" s="19"/>
      <c r="M41" s="19"/>
      <c r="N41" s="19"/>
      <c r="O41" s="19"/>
      <c r="P41" s="19"/>
      <c r="Q41" s="19"/>
    </row>
    <row r="42" spans="1:17" ht="12.75">
      <c r="A42" s="5">
        <v>24</v>
      </c>
      <c r="B42" s="12">
        <f t="shared" si="1"/>
        <v>36</v>
      </c>
      <c r="C42" s="75">
        <f t="shared" si="2"/>
        <v>372.08103099371624</v>
      </c>
      <c r="D42" s="103">
        <f t="shared" si="0"/>
        <v>873.8481455311328</v>
      </c>
      <c r="E42" s="18"/>
      <c r="F42" s="82"/>
      <c r="G42" s="19"/>
      <c r="H42" s="18"/>
      <c r="J42" s="19"/>
      <c r="K42" s="19"/>
      <c r="L42" s="19"/>
      <c r="M42" s="19"/>
      <c r="N42" s="19"/>
      <c r="O42" s="19"/>
      <c r="P42" s="19"/>
      <c r="Q42" s="19"/>
    </row>
    <row r="43" spans="1:17" ht="12.75">
      <c r="A43" s="5">
        <v>25</v>
      </c>
      <c r="B43" s="12">
        <f t="shared" si="1"/>
        <v>35</v>
      </c>
      <c r="C43" s="75">
        <f t="shared" si="2"/>
        <v>372.08103099371624</v>
      </c>
      <c r="D43" s="103">
        <f t="shared" si="0"/>
        <v>853.3673296202469</v>
      </c>
      <c r="E43" s="18"/>
      <c r="F43" s="46"/>
      <c r="G43" s="19"/>
      <c r="J43" s="19"/>
      <c r="K43" s="19"/>
      <c r="L43" s="19"/>
      <c r="M43" s="19"/>
      <c r="N43" s="19"/>
      <c r="O43" s="19"/>
      <c r="P43" s="19"/>
      <c r="Q43" s="19"/>
    </row>
    <row r="44" spans="1:17" ht="12.75">
      <c r="A44" s="5">
        <v>26</v>
      </c>
      <c r="B44" s="12">
        <f t="shared" si="1"/>
        <v>34</v>
      </c>
      <c r="C44" s="75">
        <f t="shared" si="2"/>
        <v>372.08103099371624</v>
      </c>
      <c r="D44" s="103">
        <f t="shared" si="0"/>
        <v>833.3665328322724</v>
      </c>
      <c r="E44" s="18"/>
      <c r="F44" s="20"/>
      <c r="G44" s="19"/>
      <c r="J44" s="19"/>
      <c r="K44" s="19"/>
      <c r="L44" s="19"/>
      <c r="M44" s="19"/>
      <c r="N44" s="19"/>
      <c r="O44" s="19"/>
      <c r="P44" s="19"/>
      <c r="Q44" s="19"/>
    </row>
    <row r="45" spans="1:17" ht="12.75">
      <c r="A45" s="5">
        <v>27</v>
      </c>
      <c r="B45" s="12">
        <f t="shared" si="1"/>
        <v>33</v>
      </c>
      <c r="C45" s="75">
        <f t="shared" si="2"/>
        <v>372.08103099371624</v>
      </c>
      <c r="D45" s="103">
        <f t="shared" si="0"/>
        <v>813.834504719016</v>
      </c>
      <c r="E45" s="18"/>
      <c r="F45" s="51"/>
      <c r="G45" s="51"/>
      <c r="H45" s="18"/>
      <c r="J45" s="19"/>
      <c r="K45" s="19"/>
      <c r="L45" s="19"/>
      <c r="M45" s="19"/>
      <c r="N45" s="19"/>
      <c r="O45" s="19"/>
      <c r="P45" s="19"/>
      <c r="Q45" s="19"/>
    </row>
    <row r="46" spans="1:17" ht="12.75">
      <c r="A46" s="5">
        <v>28</v>
      </c>
      <c r="B46" s="12">
        <f t="shared" si="1"/>
        <v>32</v>
      </c>
      <c r="C46" s="75">
        <f t="shared" si="2"/>
        <v>372.08103099371624</v>
      </c>
      <c r="D46" s="103">
        <f t="shared" si="0"/>
        <v>794.760258514664</v>
      </c>
      <c r="E46" s="18"/>
      <c r="F46" s="19"/>
      <c r="G46" s="19"/>
      <c r="H46" s="18"/>
      <c r="J46" s="19"/>
      <c r="K46" s="19"/>
      <c r="L46" s="19"/>
      <c r="M46" s="19"/>
      <c r="N46" s="19"/>
      <c r="O46" s="19"/>
      <c r="P46" s="19"/>
      <c r="Q46" s="19"/>
    </row>
    <row r="47" spans="1:17" ht="12.75">
      <c r="A47" s="5">
        <v>29</v>
      </c>
      <c r="B47" s="12">
        <f t="shared" si="1"/>
        <v>31</v>
      </c>
      <c r="C47" s="75">
        <f t="shared" si="2"/>
        <v>372.08103099371624</v>
      </c>
      <c r="D47" s="103">
        <f t="shared" si="0"/>
        <v>776.1330649557267</v>
      </c>
      <c r="E47" s="18"/>
      <c r="J47" s="19"/>
      <c r="K47" s="19"/>
      <c r="L47" s="19"/>
      <c r="M47" s="19"/>
      <c r="N47" s="19"/>
      <c r="O47" s="19"/>
      <c r="P47" s="19"/>
      <c r="Q47" s="19"/>
    </row>
    <row r="48" spans="1:17" ht="12.75">
      <c r="A48" s="5">
        <v>30</v>
      </c>
      <c r="B48" s="12">
        <f t="shared" si="1"/>
        <v>30</v>
      </c>
      <c r="C48" s="75">
        <f t="shared" si="2"/>
        <v>372.08103099371624</v>
      </c>
      <c r="D48" s="103">
        <f t="shared" si="0"/>
        <v>757.9424462458268</v>
      </c>
      <c r="E48" s="18"/>
      <c r="J48" s="19"/>
      <c r="K48" s="19"/>
      <c r="L48" s="19"/>
      <c r="M48" s="19"/>
      <c r="N48" s="19"/>
      <c r="O48" s="19"/>
      <c r="P48" s="19"/>
      <c r="Q48" s="19"/>
    </row>
    <row r="49" spans="1:17" ht="12.75">
      <c r="A49" s="5">
        <v>31</v>
      </c>
      <c r="B49" s="12">
        <f t="shared" si="1"/>
        <v>29</v>
      </c>
      <c r="C49" s="75">
        <f t="shared" si="2"/>
        <v>372.08103099371624</v>
      </c>
      <c r="D49" s="103">
        <f t="shared" si="0"/>
        <v>740.1781701619402</v>
      </c>
      <c r="E49" s="18"/>
      <c r="J49" s="19"/>
      <c r="K49" s="19"/>
      <c r="L49" s="19"/>
      <c r="M49" s="19"/>
      <c r="N49" s="19"/>
      <c r="O49" s="19"/>
      <c r="P49" s="19"/>
      <c r="Q49" s="19"/>
    </row>
    <row r="50" spans="1:17" ht="12.75">
      <c r="A50" s="5">
        <v>32</v>
      </c>
      <c r="B50" s="12">
        <f t="shared" si="1"/>
        <v>28</v>
      </c>
      <c r="C50" s="75">
        <f t="shared" si="2"/>
        <v>372.08103099371624</v>
      </c>
      <c r="D50" s="103">
        <f t="shared" si="0"/>
        <v>722.8302442987698</v>
      </c>
      <c r="E50" s="18"/>
      <c r="J50" s="19"/>
      <c r="K50" s="19"/>
      <c r="L50" s="19"/>
      <c r="M50" s="19"/>
      <c r="N50" s="19"/>
      <c r="O50" s="19"/>
      <c r="P50" s="19"/>
      <c r="Q50" s="19"/>
    </row>
    <row r="51" spans="1:17" ht="12.75">
      <c r="A51" s="5">
        <v>33</v>
      </c>
      <c r="B51" s="12">
        <f t="shared" si="1"/>
        <v>27</v>
      </c>
      <c r="C51" s="75">
        <f t="shared" si="2"/>
        <v>372.08103099371624</v>
      </c>
      <c r="D51" s="103">
        <f t="shared" si="0"/>
        <v>705.8889104480173</v>
      </c>
      <c r="E51" s="18"/>
      <c r="J51" s="19"/>
      <c r="K51" s="19"/>
      <c r="L51" s="19"/>
      <c r="M51" s="19"/>
      <c r="N51" s="19"/>
      <c r="O51" s="19"/>
      <c r="P51" s="19"/>
      <c r="Q51" s="19"/>
    </row>
    <row r="52" spans="1:17" ht="12.75">
      <c r="A52" s="5">
        <v>34</v>
      </c>
      <c r="B52" s="12">
        <f t="shared" si="1"/>
        <v>26</v>
      </c>
      <c r="C52" s="75">
        <f t="shared" si="2"/>
        <v>372.08103099371624</v>
      </c>
      <c r="D52" s="103">
        <f t="shared" si="0"/>
        <v>689.3446391093919</v>
      </c>
      <c r="E52" s="18"/>
      <c r="J52" s="19"/>
      <c r="K52" s="19"/>
      <c r="L52" s="19"/>
      <c r="M52" s="19"/>
      <c r="N52" s="19"/>
      <c r="O52" s="19"/>
      <c r="P52" s="19"/>
      <c r="Q52" s="19"/>
    </row>
    <row r="53" spans="1:17" ht="12.75">
      <c r="A53" s="5">
        <v>35</v>
      </c>
      <c r="B53" s="12">
        <f t="shared" si="1"/>
        <v>25</v>
      </c>
      <c r="C53" s="75">
        <f t="shared" si="2"/>
        <v>372.08103099371624</v>
      </c>
      <c r="D53" s="103">
        <f t="shared" si="0"/>
        <v>673.1881241302655</v>
      </c>
      <c r="E53" s="18"/>
      <c r="J53" s="19"/>
      <c r="K53" s="19"/>
      <c r="L53" s="19"/>
      <c r="M53" s="19"/>
      <c r="N53" s="19"/>
      <c r="O53" s="19"/>
      <c r="P53" s="19"/>
      <c r="Q53" s="19"/>
    </row>
    <row r="54" spans="1:17" ht="12.75">
      <c r="A54" s="5">
        <v>36</v>
      </c>
      <c r="B54" s="12">
        <f t="shared" si="1"/>
        <v>24</v>
      </c>
      <c r="C54" s="75">
        <f t="shared" si="2"/>
        <v>372.08103099371624</v>
      </c>
      <c r="D54" s="103">
        <f t="shared" si="0"/>
        <v>657.4102774709623</v>
      </c>
      <c r="E54" s="18"/>
      <c r="J54" s="19"/>
      <c r="K54" s="19"/>
      <c r="L54" s="19"/>
      <c r="M54" s="19"/>
      <c r="N54" s="19"/>
      <c r="O54" s="19"/>
      <c r="P54" s="19"/>
      <c r="Q54" s="19"/>
    </row>
    <row r="55" spans="1:17" ht="12.75">
      <c r="A55" s="5">
        <v>37</v>
      </c>
      <c r="B55" s="12">
        <f t="shared" si="1"/>
        <v>23</v>
      </c>
      <c r="C55" s="75">
        <f t="shared" si="2"/>
        <v>372.08103099371624</v>
      </c>
      <c r="D55" s="103">
        <f t="shared" si="0"/>
        <v>642.0022240927369</v>
      </c>
      <c r="E55" s="18"/>
      <c r="J55" s="19"/>
      <c r="K55" s="19"/>
      <c r="L55" s="19"/>
      <c r="M55" s="19"/>
      <c r="N55" s="19"/>
      <c r="O55" s="19"/>
      <c r="P55" s="19"/>
      <c r="Q55" s="19"/>
    </row>
    <row r="56" spans="1:17" ht="12.75">
      <c r="A56" s="5">
        <v>38</v>
      </c>
      <c r="B56" s="12">
        <f t="shared" si="1"/>
        <v>22</v>
      </c>
      <c r="C56" s="75">
        <f t="shared" si="2"/>
        <v>372.08103099371624</v>
      </c>
      <c r="D56" s="103">
        <f t="shared" si="0"/>
        <v>626.9552969655632</v>
      </c>
      <c r="E56" s="18"/>
      <c r="J56" s="19"/>
      <c r="K56" s="19"/>
      <c r="L56" s="19"/>
      <c r="M56" s="19"/>
      <c r="N56" s="19"/>
      <c r="O56" s="19"/>
      <c r="P56" s="19"/>
      <c r="Q56" s="19"/>
    </row>
    <row r="57" spans="1:17" ht="12.75">
      <c r="A57" s="5">
        <v>39</v>
      </c>
      <c r="B57" s="12">
        <f t="shared" si="1"/>
        <v>21</v>
      </c>
      <c r="C57" s="75">
        <f t="shared" si="2"/>
        <v>372.08103099371624</v>
      </c>
      <c r="D57" s="103">
        <f t="shared" si="0"/>
        <v>612.2610321929329</v>
      </c>
      <c r="E57" s="18"/>
      <c r="J57" s="19"/>
      <c r="K57" s="19"/>
      <c r="L57" s="19"/>
      <c r="M57" s="19"/>
      <c r="N57" s="19"/>
      <c r="O57" s="19"/>
      <c r="P57" s="19"/>
      <c r="Q57" s="19"/>
    </row>
    <row r="58" spans="1:17" ht="12.75">
      <c r="A58" s="5">
        <v>40</v>
      </c>
      <c r="B58" s="12">
        <f t="shared" si="1"/>
        <v>20</v>
      </c>
      <c r="C58" s="75">
        <f t="shared" si="2"/>
        <v>372.08103099371624</v>
      </c>
      <c r="D58" s="103">
        <f t="shared" si="0"/>
        <v>597.911164250911</v>
      </c>
      <c r="E58" s="18"/>
      <c r="J58" s="19"/>
      <c r="K58" s="19"/>
      <c r="L58" s="19"/>
      <c r="M58" s="19"/>
      <c r="N58" s="19"/>
      <c r="O58" s="19"/>
      <c r="P58" s="19"/>
      <c r="Q58" s="19"/>
    </row>
    <row r="59" spans="1:17" ht="12.75">
      <c r="A59" s="5">
        <v>41</v>
      </c>
      <c r="B59" s="12">
        <f t="shared" si="1"/>
        <v>19</v>
      </c>
      <c r="C59" s="75">
        <f t="shared" si="2"/>
        <v>372.08103099371624</v>
      </c>
      <c r="D59" s="103">
        <f t="shared" si="0"/>
        <v>583.8976213387804</v>
      </c>
      <c r="J59" s="19"/>
      <c r="K59" s="19"/>
      <c r="L59" s="19"/>
      <c r="M59" s="19"/>
      <c r="N59" s="19"/>
      <c r="O59" s="19"/>
      <c r="P59" s="19"/>
      <c r="Q59" s="19"/>
    </row>
    <row r="60" spans="1:17" ht="12.75">
      <c r="A60" s="5">
        <v>42</v>
      </c>
      <c r="B60" s="12">
        <f t="shared" si="1"/>
        <v>18</v>
      </c>
      <c r="C60" s="75">
        <f t="shared" si="2"/>
        <v>372.08103099371624</v>
      </c>
      <c r="D60" s="103">
        <f t="shared" si="0"/>
        <v>570.2125208386526</v>
      </c>
      <c r="F60" s="19"/>
      <c r="G60" s="19"/>
      <c r="J60" s="19"/>
      <c r="K60" s="19"/>
      <c r="L60" s="19"/>
      <c r="M60" s="19"/>
      <c r="N60" s="19"/>
      <c r="O60" s="19"/>
      <c r="P60" s="19"/>
      <c r="Q60" s="19"/>
    </row>
    <row r="61" spans="1:17" ht="12.75">
      <c r="A61" s="5">
        <v>43</v>
      </c>
      <c r="B61" s="12">
        <f t="shared" si="1"/>
        <v>17</v>
      </c>
      <c r="C61" s="75">
        <f t="shared" si="2"/>
        <v>372.08103099371624</v>
      </c>
      <c r="D61" s="103">
        <f t="shared" si="0"/>
        <v>556.8481648814967</v>
      </c>
      <c r="F61" s="19"/>
      <c r="G61" s="19"/>
      <c r="J61" s="19"/>
      <c r="K61" s="19"/>
      <c r="L61" s="19"/>
      <c r="M61" s="19"/>
      <c r="N61" s="19"/>
      <c r="O61" s="19"/>
      <c r="P61" s="19"/>
      <c r="Q61" s="19"/>
    </row>
    <row r="62" spans="1:17" ht="12.75">
      <c r="A62" s="5">
        <v>44</v>
      </c>
      <c r="B62" s="12">
        <f t="shared" si="1"/>
        <v>16</v>
      </c>
      <c r="C62" s="75">
        <f t="shared" si="2"/>
        <v>372.08103099371624</v>
      </c>
      <c r="D62" s="103">
        <f t="shared" si="0"/>
        <v>543.7970360170866</v>
      </c>
      <c r="F62" s="19"/>
      <c r="G62" s="19"/>
      <c r="J62" s="19"/>
      <c r="K62" s="19"/>
      <c r="L62" s="19"/>
      <c r="M62" s="19"/>
      <c r="N62" s="19"/>
      <c r="O62" s="19"/>
      <c r="P62" s="19"/>
      <c r="Q62" s="19"/>
    </row>
    <row r="63" spans="1:17" ht="12.75">
      <c r="A63" s="5">
        <v>45</v>
      </c>
      <c r="B63" s="12">
        <f t="shared" si="1"/>
        <v>15</v>
      </c>
      <c r="C63" s="75">
        <f t="shared" si="2"/>
        <v>372.08103099371624</v>
      </c>
      <c r="D63" s="103">
        <f t="shared" si="0"/>
        <v>531.0517929854362</v>
      </c>
      <c r="F63" s="19"/>
      <c r="G63" s="19"/>
      <c r="J63" s="19"/>
      <c r="K63" s="19"/>
      <c r="L63" s="19"/>
      <c r="M63" s="19"/>
      <c r="N63" s="19"/>
      <c r="O63" s="19"/>
      <c r="P63" s="19"/>
      <c r="Q63" s="19"/>
    </row>
    <row r="64" spans="1:17" ht="12.75">
      <c r="A64" s="5">
        <v>46</v>
      </c>
      <c r="B64" s="12">
        <f t="shared" si="1"/>
        <v>14</v>
      </c>
      <c r="C64" s="75">
        <f t="shared" si="2"/>
        <v>372.08103099371624</v>
      </c>
      <c r="D64" s="103">
        <f t="shared" si="0"/>
        <v>518.60526658734</v>
      </c>
      <c r="J64" s="19"/>
      <c r="K64" s="19"/>
      <c r="L64" s="19"/>
      <c r="M64" s="19"/>
      <c r="N64" s="19"/>
      <c r="O64" s="19"/>
      <c r="P64" s="19"/>
      <c r="Q64" s="19"/>
    </row>
    <row r="65" spans="1:17" ht="12.75">
      <c r="A65" s="5">
        <v>47</v>
      </c>
      <c r="B65" s="12">
        <f t="shared" si="1"/>
        <v>13</v>
      </c>
      <c r="C65" s="75">
        <f t="shared" si="2"/>
        <v>372.08103099371624</v>
      </c>
      <c r="D65" s="103">
        <f t="shared" si="0"/>
        <v>506.45045565169926</v>
      </c>
      <c r="J65" s="19"/>
      <c r="K65" s="19"/>
      <c r="L65" s="19"/>
      <c r="M65" s="19"/>
      <c r="N65" s="19"/>
      <c r="O65" s="19"/>
      <c r="P65" s="19"/>
      <c r="Q65" s="19"/>
    </row>
    <row r="66" spans="1:17" ht="12.75">
      <c r="A66" s="5">
        <v>48</v>
      </c>
      <c r="B66" s="12">
        <f t="shared" si="1"/>
        <v>12</v>
      </c>
      <c r="C66" s="75">
        <f t="shared" si="2"/>
        <v>372.08103099371624</v>
      </c>
      <c r="D66" s="103">
        <f t="shared" si="0"/>
        <v>494.5805230973626</v>
      </c>
      <c r="J66" s="19"/>
      <c r="K66" s="19"/>
      <c r="L66" s="19"/>
      <c r="M66" s="19"/>
      <c r="N66" s="19"/>
      <c r="O66" s="19"/>
      <c r="P66" s="19"/>
      <c r="Q66" s="19"/>
    </row>
    <row r="67" spans="1:17" ht="12.75">
      <c r="A67" s="5">
        <v>49</v>
      </c>
      <c r="B67" s="12">
        <f t="shared" si="1"/>
        <v>11</v>
      </c>
      <c r="C67" s="75">
        <f t="shared" si="2"/>
        <v>372.08103099371624</v>
      </c>
      <c r="D67" s="103">
        <f t="shared" si="0"/>
        <v>482.98879208726817</v>
      </c>
      <c r="J67" s="19"/>
      <c r="K67" s="19"/>
      <c r="L67" s="19"/>
      <c r="M67" s="19"/>
      <c r="N67" s="19"/>
      <c r="O67" s="19"/>
      <c r="P67" s="19"/>
      <c r="Q67" s="19"/>
    </row>
    <row r="68" spans="1:17" ht="12.75">
      <c r="A68" s="5">
        <v>50</v>
      </c>
      <c r="B68" s="12">
        <f t="shared" si="1"/>
        <v>10</v>
      </c>
      <c r="C68" s="75">
        <f t="shared" si="2"/>
        <v>372.08103099371624</v>
      </c>
      <c r="D68" s="103">
        <f t="shared" si="0"/>
        <v>471.6687422727228</v>
      </c>
      <c r="J68" s="19"/>
      <c r="K68" s="19"/>
      <c r="L68" s="19"/>
      <c r="M68" s="19"/>
      <c r="N68" s="19"/>
      <c r="O68" s="19"/>
      <c r="P68" s="19"/>
      <c r="Q68" s="19"/>
    </row>
    <row r="69" spans="1:17" ht="12.75">
      <c r="A69" s="5">
        <v>51</v>
      </c>
      <c r="B69" s="12">
        <f t="shared" si="1"/>
        <v>9</v>
      </c>
      <c r="C69" s="75">
        <f t="shared" si="2"/>
        <v>372.08103099371624</v>
      </c>
      <c r="D69" s="103">
        <f t="shared" si="0"/>
        <v>460.6140061257058</v>
      </c>
      <c r="J69" s="19"/>
      <c r="K69" s="19"/>
      <c r="L69" s="19"/>
      <c r="M69" s="19"/>
      <c r="N69" s="19"/>
      <c r="O69" s="19"/>
      <c r="P69" s="19"/>
      <c r="Q69" s="19"/>
    </row>
    <row r="70" spans="1:17" ht="12.75">
      <c r="A70" s="5">
        <v>52</v>
      </c>
      <c r="B70" s="12">
        <f t="shared" si="1"/>
        <v>8</v>
      </c>
      <c r="C70" s="75">
        <f t="shared" si="2"/>
        <v>372.08103099371624</v>
      </c>
      <c r="D70" s="103">
        <f t="shared" si="0"/>
        <v>449.8183653571346</v>
      </c>
      <c r="J70" s="19"/>
      <c r="K70" s="19"/>
      <c r="L70" s="19"/>
      <c r="M70" s="19"/>
      <c r="N70" s="19"/>
      <c r="O70" s="19"/>
      <c r="P70" s="19"/>
      <c r="Q70" s="19"/>
    </row>
    <row r="71" spans="1:17" ht="12.75">
      <c r="A71" s="5">
        <v>53</v>
      </c>
      <c r="B71" s="12">
        <f t="shared" si="1"/>
        <v>7</v>
      </c>
      <c r="C71" s="75">
        <f t="shared" si="2"/>
        <v>372.08103099371624</v>
      </c>
      <c r="D71" s="103">
        <f t="shared" si="0"/>
        <v>439.2757474190768</v>
      </c>
      <c r="J71" s="19"/>
      <c r="K71" s="19"/>
      <c r="L71" s="19"/>
      <c r="M71" s="19"/>
      <c r="N71" s="19"/>
      <c r="O71" s="19"/>
      <c r="P71" s="19"/>
      <c r="Q71" s="19"/>
    </row>
    <row r="72" spans="1:17" ht="12.75">
      <c r="A72" s="5">
        <v>54</v>
      </c>
      <c r="B72" s="12">
        <f t="shared" si="1"/>
        <v>6</v>
      </c>
      <c r="C72" s="75">
        <f t="shared" si="2"/>
        <v>372.08103099371624</v>
      </c>
      <c r="D72" s="103">
        <f t="shared" si="0"/>
        <v>428.9802220889421</v>
      </c>
      <c r="J72" s="19"/>
      <c r="K72" s="19"/>
      <c r="L72" s="19"/>
      <c r="M72" s="19"/>
      <c r="N72" s="19"/>
      <c r="O72" s="19"/>
      <c r="P72" s="19"/>
      <c r="Q72" s="19"/>
    </row>
    <row r="73" spans="1:17" ht="12.75">
      <c r="A73" s="5">
        <v>55</v>
      </c>
      <c r="B73" s="12">
        <f t="shared" si="1"/>
        <v>5</v>
      </c>
      <c r="C73" s="75">
        <f t="shared" si="2"/>
        <v>372.08103099371624</v>
      </c>
      <c r="D73" s="103">
        <f t="shared" si="0"/>
        <v>418.92599813373266</v>
      </c>
      <c r="J73" s="19"/>
      <c r="K73" s="19"/>
      <c r="L73" s="19"/>
      <c r="M73" s="19"/>
      <c r="N73" s="19"/>
      <c r="O73" s="19"/>
      <c r="P73" s="19"/>
      <c r="Q73" s="19"/>
    </row>
    <row r="74" spans="1:17" ht="12.75">
      <c r="A74" s="5">
        <v>56</v>
      </c>
      <c r="B74" s="12">
        <f t="shared" si="1"/>
        <v>4</v>
      </c>
      <c r="C74" s="75">
        <f t="shared" si="2"/>
        <v>372.08103099371624</v>
      </c>
      <c r="D74" s="103">
        <f t="shared" si="0"/>
        <v>409.10742005247323</v>
      </c>
      <c r="J74" s="19"/>
      <c r="K74" s="19"/>
      <c r="L74" s="19"/>
      <c r="M74" s="19"/>
      <c r="N74" s="19"/>
      <c r="O74" s="19"/>
      <c r="P74" s="19"/>
      <c r="Q74" s="19"/>
    </row>
    <row r="75" spans="1:17" ht="12.75">
      <c r="A75" s="5">
        <v>57</v>
      </c>
      <c r="B75" s="12">
        <f t="shared" si="1"/>
        <v>3</v>
      </c>
      <c r="C75" s="75">
        <f t="shared" si="2"/>
        <v>372.08103099371624</v>
      </c>
      <c r="D75" s="103">
        <f t="shared" si="0"/>
        <v>399.5189648949934</v>
      </c>
      <c r="J75" s="19"/>
      <c r="K75" s="19"/>
      <c r="L75" s="19"/>
      <c r="M75" s="19"/>
      <c r="N75" s="19"/>
      <c r="O75" s="19"/>
      <c r="P75" s="19"/>
      <c r="Q75" s="19"/>
    </row>
    <row r="76" spans="1:17" ht="12.75">
      <c r="A76" s="5">
        <v>58</v>
      </c>
      <c r="B76" s="12">
        <f t="shared" si="1"/>
        <v>2</v>
      </c>
      <c r="C76" s="75">
        <f t="shared" si="2"/>
        <v>372.08103099371624</v>
      </c>
      <c r="D76" s="103">
        <f t="shared" si="0"/>
        <v>390.155239155267</v>
      </c>
      <c r="J76" s="19"/>
      <c r="K76" s="19"/>
      <c r="L76" s="19"/>
      <c r="M76" s="19"/>
      <c r="N76" s="19"/>
      <c r="O76" s="19"/>
      <c r="P76" s="19"/>
      <c r="Q76" s="19"/>
    </row>
    <row r="77" spans="1:17" ht="12.75">
      <c r="A77" s="5">
        <v>59</v>
      </c>
      <c r="B77" s="12">
        <f t="shared" si="1"/>
        <v>1</v>
      </c>
      <c r="C77" s="75">
        <f t="shared" si="2"/>
        <v>372.08103099371624</v>
      </c>
      <c r="D77" s="103">
        <f t="shared" si="0"/>
        <v>381.01097573756545</v>
      </c>
      <c r="J77" s="19"/>
      <c r="K77" s="19"/>
      <c r="L77" s="19"/>
      <c r="M77" s="19"/>
      <c r="N77" s="19"/>
      <c r="O77" s="19"/>
      <c r="P77" s="19"/>
      <c r="Q77" s="19"/>
    </row>
    <row r="78" spans="1:17" ht="12.75">
      <c r="A78" s="9">
        <v>60</v>
      </c>
      <c r="B78" s="12">
        <f t="shared" si="1"/>
        <v>0</v>
      </c>
      <c r="C78" s="75" t="s">
        <v>9</v>
      </c>
      <c r="D78" s="103" t="s">
        <v>9</v>
      </c>
      <c r="J78" s="19"/>
      <c r="K78" s="19"/>
      <c r="L78" s="19"/>
      <c r="M78" s="19"/>
      <c r="N78" s="19"/>
      <c r="O78" s="19"/>
      <c r="P78" s="19"/>
      <c r="Q78" s="19"/>
    </row>
    <row r="79" spans="1:17" ht="12.75">
      <c r="A79" s="12"/>
      <c r="B79" s="12"/>
      <c r="C79" s="75"/>
      <c r="D79" s="75"/>
      <c r="J79" s="19"/>
      <c r="K79" s="19"/>
      <c r="L79" s="19"/>
      <c r="M79" s="19"/>
      <c r="N79" s="19"/>
      <c r="O79" s="19"/>
      <c r="P79" s="19"/>
      <c r="Q79" s="19"/>
    </row>
    <row r="80" spans="1:17" ht="12.75">
      <c r="A80" s="12"/>
      <c r="B80" s="12"/>
      <c r="C80" s="75"/>
      <c r="D80" s="75"/>
      <c r="J80" s="19"/>
      <c r="K80" s="19"/>
      <c r="L80" s="19"/>
      <c r="M80" s="19"/>
      <c r="N80" s="19"/>
      <c r="O80" s="19"/>
      <c r="P80" s="19"/>
      <c r="Q80" s="19"/>
    </row>
    <row r="81" spans="1:17" ht="12.75">
      <c r="A81" s="12"/>
      <c r="B81" s="12"/>
      <c r="C81" s="75"/>
      <c r="D81" s="75"/>
      <c r="J81" s="19"/>
      <c r="K81" s="19"/>
      <c r="L81" s="19"/>
      <c r="M81" s="19"/>
      <c r="N81" s="19"/>
      <c r="O81" s="19"/>
      <c r="P81" s="19"/>
      <c r="Q81" s="19"/>
    </row>
    <row r="82" spans="1:17" ht="12.75">
      <c r="A82" s="12"/>
      <c r="B82" s="12"/>
      <c r="C82" s="75"/>
      <c r="D82" s="75"/>
      <c r="J82" s="19"/>
      <c r="K82" s="19"/>
      <c r="L82" s="19"/>
      <c r="M82" s="19"/>
      <c r="N82" s="19"/>
      <c r="O82" s="19"/>
      <c r="P82" s="19"/>
      <c r="Q82" s="19"/>
    </row>
    <row r="83" spans="1:17" ht="12.75">
      <c r="A83" s="19"/>
      <c r="B83" s="19"/>
      <c r="C83" s="19"/>
      <c r="D83" s="19"/>
      <c r="E83" s="19"/>
      <c r="F83" s="19"/>
      <c r="G83" s="19"/>
      <c r="H83" s="19"/>
      <c r="I83" s="19"/>
      <c r="J83" s="19"/>
      <c r="K83" s="19"/>
      <c r="L83" s="19"/>
      <c r="M83" s="19"/>
      <c r="N83" s="19"/>
      <c r="O83" s="19"/>
      <c r="P83" s="19"/>
      <c r="Q83" s="19"/>
    </row>
    <row r="84" spans="1:17" ht="12.75">
      <c r="A84" s="19"/>
      <c r="B84" s="19"/>
      <c r="C84" s="19"/>
      <c r="D84" s="19"/>
      <c r="E84" s="19"/>
      <c r="F84" s="19"/>
      <c r="G84" s="19"/>
      <c r="H84" s="19"/>
      <c r="I84" s="19"/>
      <c r="J84" s="19"/>
      <c r="K84" s="19"/>
      <c r="L84" s="19"/>
      <c r="M84" s="19"/>
      <c r="N84" s="19"/>
      <c r="O84" s="19"/>
      <c r="P84" s="19"/>
      <c r="Q84" s="19"/>
    </row>
    <row r="85" spans="1:17" ht="12.75">
      <c r="A85" s="19"/>
      <c r="B85" s="19"/>
      <c r="C85" s="19"/>
      <c r="D85" s="19"/>
      <c r="E85" s="19"/>
      <c r="F85" s="19"/>
      <c r="G85" s="19"/>
      <c r="H85" s="19"/>
      <c r="I85" s="19"/>
      <c r="J85" s="19"/>
      <c r="K85" s="19"/>
      <c r="L85" s="19"/>
      <c r="M85" s="19"/>
      <c r="N85" s="19"/>
      <c r="O85" s="19"/>
      <c r="P85" s="19"/>
      <c r="Q85" s="19"/>
    </row>
    <row r="86" spans="1:17" ht="12.75">
      <c r="A86" s="19"/>
      <c r="B86" s="19"/>
      <c r="C86" s="19"/>
      <c r="D86" s="19"/>
      <c r="E86" s="19"/>
      <c r="F86" s="19"/>
      <c r="G86" s="19"/>
      <c r="H86" s="19"/>
      <c r="I86" s="19"/>
      <c r="J86" s="19"/>
      <c r="K86" s="19"/>
      <c r="L86" s="19"/>
      <c r="M86" s="19"/>
      <c r="N86" s="19"/>
      <c r="O86" s="19"/>
      <c r="P86" s="19"/>
      <c r="Q86" s="19"/>
    </row>
    <row r="87" spans="1:17" ht="12.75">
      <c r="A87" s="19"/>
      <c r="B87" s="19"/>
      <c r="C87" s="19"/>
      <c r="D87" s="19"/>
      <c r="E87" s="19"/>
      <c r="F87" s="19"/>
      <c r="G87" s="19"/>
      <c r="H87" s="19"/>
      <c r="I87" s="19"/>
      <c r="J87" s="19"/>
      <c r="K87" s="19"/>
      <c r="L87" s="19"/>
      <c r="M87" s="19"/>
      <c r="N87" s="19"/>
      <c r="O87" s="19"/>
      <c r="P87" s="19"/>
      <c r="Q87" s="19"/>
    </row>
    <row r="88" spans="1:17" ht="12.75">
      <c r="A88" s="19"/>
      <c r="B88" s="19"/>
      <c r="C88" s="19"/>
      <c r="D88" s="19"/>
      <c r="E88" s="19"/>
      <c r="F88" s="19"/>
      <c r="G88" s="19"/>
      <c r="H88" s="19"/>
      <c r="I88" s="19"/>
      <c r="J88" s="19"/>
      <c r="K88" s="19"/>
      <c r="L88" s="19"/>
      <c r="M88" s="19"/>
      <c r="N88" s="19"/>
      <c r="O88" s="19"/>
      <c r="P88" s="19"/>
      <c r="Q88" s="19"/>
    </row>
    <row r="89" spans="1:17" ht="12.75">
      <c r="A89" s="19"/>
      <c r="B89" s="19"/>
      <c r="C89" s="19"/>
      <c r="D89" s="19"/>
      <c r="E89" s="19"/>
      <c r="F89" s="19"/>
      <c r="G89" s="19"/>
      <c r="H89" s="19"/>
      <c r="I89" s="19"/>
      <c r="J89" s="19"/>
      <c r="K89" s="19"/>
      <c r="L89" s="19"/>
      <c r="M89" s="19"/>
      <c r="N89" s="19"/>
      <c r="O89" s="19"/>
      <c r="P89" s="19"/>
      <c r="Q89" s="19"/>
    </row>
    <row r="90" spans="1:17" ht="12.75">
      <c r="A90" s="19"/>
      <c r="B90" s="19"/>
      <c r="C90" s="19"/>
      <c r="D90" s="19"/>
      <c r="E90" s="19"/>
      <c r="F90" s="19"/>
      <c r="G90" s="19"/>
      <c r="H90" s="19"/>
      <c r="I90" s="19"/>
      <c r="J90" s="19"/>
      <c r="K90" s="19"/>
      <c r="L90" s="19"/>
      <c r="M90" s="19"/>
      <c r="N90" s="19"/>
      <c r="O90" s="19"/>
      <c r="P90" s="19"/>
      <c r="Q90" s="19"/>
    </row>
    <row r="91" spans="1:17" ht="12.75">
      <c r="A91" s="19"/>
      <c r="B91" s="19"/>
      <c r="C91" s="19"/>
      <c r="D91" s="19"/>
      <c r="E91" s="19"/>
      <c r="F91" s="19"/>
      <c r="G91" s="19"/>
      <c r="H91" s="19"/>
      <c r="I91" s="19"/>
      <c r="J91" s="19"/>
      <c r="K91" s="19"/>
      <c r="L91" s="19"/>
      <c r="M91" s="19"/>
      <c r="N91" s="19"/>
      <c r="O91" s="19"/>
      <c r="P91" s="19"/>
      <c r="Q91" s="19"/>
    </row>
    <row r="92" spans="1:17" ht="12.75">
      <c r="A92" s="19"/>
      <c r="B92" s="19"/>
      <c r="C92" s="19"/>
      <c r="D92" s="19"/>
      <c r="E92" s="19"/>
      <c r="F92" s="19"/>
      <c r="G92" s="19"/>
      <c r="H92" s="19"/>
      <c r="I92" s="19"/>
      <c r="J92" s="19"/>
      <c r="K92" s="19"/>
      <c r="L92" s="19"/>
      <c r="M92" s="19"/>
      <c r="N92" s="19"/>
      <c r="O92" s="19"/>
      <c r="P92" s="19"/>
      <c r="Q92" s="19"/>
    </row>
  </sheetData>
  <printOptions/>
  <pageMargins left="0.75" right="0.75" top="1" bottom="1" header="0" footer="0"/>
  <pageSetup horizontalDpi="300" verticalDpi="300" orientation="portrait" pageOrder="overThenDown" scale="90" r:id="rId2"/>
  <drawing r:id="rId1"/>
</worksheet>
</file>

<file path=xl/worksheets/sheet5.xml><?xml version="1.0" encoding="utf-8"?>
<worksheet xmlns="http://schemas.openxmlformats.org/spreadsheetml/2006/main" xmlns:r="http://schemas.openxmlformats.org/officeDocument/2006/relationships">
  <dimension ref="A1:J50"/>
  <sheetViews>
    <sheetView workbookViewId="0" topLeftCell="E1">
      <selection activeCell="M1" sqref="M1"/>
    </sheetView>
  </sheetViews>
  <sheetFormatPr defaultColWidth="11.421875" defaultRowHeight="12.75"/>
  <cols>
    <col min="4" max="4" width="12.28125" style="0" bestFit="1" customWidth="1"/>
    <col min="5" max="5" width="12.57421875" style="0" customWidth="1"/>
    <col min="7" max="7" width="13.00390625" style="0" customWidth="1"/>
  </cols>
  <sheetData>
    <row r="1" spans="1:10" ht="12.75">
      <c r="A1" s="19"/>
      <c r="B1" s="19"/>
      <c r="C1" s="19"/>
      <c r="D1" s="19"/>
      <c r="E1" s="19"/>
      <c r="F1" s="19"/>
      <c r="G1" s="19"/>
      <c r="H1" s="19"/>
      <c r="I1" s="19"/>
      <c r="J1" s="19"/>
    </row>
    <row r="2" spans="1:10" ht="12.75">
      <c r="A2" s="19"/>
      <c r="B2" s="19"/>
      <c r="C2" s="19"/>
      <c r="D2" s="19"/>
      <c r="E2" s="19"/>
      <c r="F2" s="19"/>
      <c r="G2" s="19"/>
      <c r="H2" s="19"/>
      <c r="I2" s="19"/>
      <c r="J2" s="19"/>
    </row>
    <row r="3" spans="1:10" ht="12.75">
      <c r="A3" s="19"/>
      <c r="B3" s="19"/>
      <c r="C3" s="19"/>
      <c r="D3" s="19"/>
      <c r="E3" s="19"/>
      <c r="F3" s="19"/>
      <c r="G3" s="19"/>
      <c r="H3" s="19"/>
      <c r="I3" s="19"/>
      <c r="J3" s="19"/>
    </row>
    <row r="4" spans="1:10" ht="12.75">
      <c r="A4" s="19"/>
      <c r="B4" s="19"/>
      <c r="C4" s="19"/>
      <c r="D4" s="19"/>
      <c r="E4" s="19"/>
      <c r="F4" s="19"/>
      <c r="G4" s="19"/>
      <c r="H4" s="19"/>
      <c r="I4" s="19"/>
      <c r="J4" s="19"/>
    </row>
    <row r="5" spans="1:10" ht="12.75">
      <c r="A5" s="19"/>
      <c r="B5" s="19"/>
      <c r="C5" s="19"/>
      <c r="D5" s="19"/>
      <c r="E5" s="19"/>
      <c r="F5" s="19"/>
      <c r="G5" s="19"/>
      <c r="H5" s="19"/>
      <c r="I5" s="19"/>
      <c r="J5" s="19"/>
    </row>
    <row r="6" spans="1:10" ht="12.75">
      <c r="A6" s="19"/>
      <c r="B6" s="19"/>
      <c r="C6" s="19"/>
      <c r="D6" s="19"/>
      <c r="E6" s="19"/>
      <c r="F6" s="19"/>
      <c r="G6" s="19"/>
      <c r="H6" s="19"/>
      <c r="I6" s="19"/>
      <c r="J6" s="19"/>
    </row>
    <row r="7" spans="1:10" ht="12.75">
      <c r="A7" s="19"/>
      <c r="B7" s="19"/>
      <c r="C7" s="19"/>
      <c r="D7" s="19"/>
      <c r="E7" s="19"/>
      <c r="F7" s="19"/>
      <c r="G7" s="19"/>
      <c r="H7" s="19"/>
      <c r="I7" s="19"/>
      <c r="J7" s="19"/>
    </row>
    <row r="8" spans="1:10" ht="12.75">
      <c r="A8" s="19"/>
      <c r="B8" s="19"/>
      <c r="C8" s="19"/>
      <c r="D8" s="19"/>
      <c r="E8" s="19"/>
      <c r="F8" s="19"/>
      <c r="G8" s="19"/>
      <c r="H8" s="19"/>
      <c r="I8" s="19"/>
      <c r="J8" s="19"/>
    </row>
    <row r="9" spans="1:10" ht="12.75">
      <c r="A9" s="19"/>
      <c r="B9" s="19"/>
      <c r="C9" s="19"/>
      <c r="D9" s="19"/>
      <c r="E9" s="19"/>
      <c r="F9" s="19"/>
      <c r="G9" s="19"/>
      <c r="H9" s="19"/>
      <c r="I9" s="19"/>
      <c r="J9" s="19"/>
    </row>
    <row r="10" spans="1:10" ht="12.75">
      <c r="A10" s="19"/>
      <c r="B10" s="19"/>
      <c r="C10" s="19"/>
      <c r="D10" s="19"/>
      <c r="E10" s="19"/>
      <c r="F10" s="19"/>
      <c r="G10" s="19"/>
      <c r="H10" s="19"/>
      <c r="I10" s="19"/>
      <c r="J10" s="19"/>
    </row>
    <row r="11" spans="1:10" ht="12.75">
      <c r="A11" s="19"/>
      <c r="B11" s="19"/>
      <c r="C11" s="19"/>
      <c r="D11" s="29"/>
      <c r="E11" s="19"/>
      <c r="F11" s="19"/>
      <c r="G11" s="19"/>
      <c r="H11" s="19"/>
      <c r="I11" s="19"/>
      <c r="J11" s="19"/>
    </row>
    <row r="12" spans="1:10" ht="12.75">
      <c r="A12" s="19"/>
      <c r="B12" s="19"/>
      <c r="C12" s="19"/>
      <c r="D12" s="19"/>
      <c r="E12" s="19"/>
      <c r="F12" s="19"/>
      <c r="G12" s="19"/>
      <c r="H12" s="19"/>
      <c r="I12" s="19"/>
      <c r="J12" s="19"/>
    </row>
    <row r="13" spans="1:10" ht="12.75">
      <c r="A13" s="19"/>
      <c r="B13" s="19"/>
      <c r="C13" s="19"/>
      <c r="D13" s="19"/>
      <c r="E13" s="19"/>
      <c r="F13" s="19"/>
      <c r="G13" s="19"/>
      <c r="H13" s="19"/>
      <c r="I13" s="19"/>
      <c r="J13" s="19"/>
    </row>
    <row r="14" spans="1:10" ht="12.75">
      <c r="A14" s="19"/>
      <c r="B14" s="19"/>
      <c r="C14" s="19"/>
      <c r="D14" s="19"/>
      <c r="E14" s="19"/>
      <c r="F14" s="19"/>
      <c r="G14" s="19"/>
      <c r="H14" s="19"/>
      <c r="I14" s="19"/>
      <c r="J14" s="19"/>
    </row>
    <row r="15" spans="1:10" ht="12.75">
      <c r="A15" s="19"/>
      <c r="B15" s="19"/>
      <c r="C15" s="19"/>
      <c r="D15" s="19"/>
      <c r="E15" s="19"/>
      <c r="F15" s="19"/>
      <c r="G15" s="19"/>
      <c r="H15" s="19"/>
      <c r="I15" s="19"/>
      <c r="J15" s="19"/>
    </row>
    <row r="16" spans="1:10" ht="12.75">
      <c r="A16" s="19"/>
      <c r="B16" s="43"/>
      <c r="C16" s="19"/>
      <c r="D16" s="19"/>
      <c r="E16" s="19"/>
      <c r="F16" s="19"/>
      <c r="G16" s="19"/>
      <c r="H16" s="19"/>
      <c r="I16" s="19"/>
      <c r="J16" s="19"/>
    </row>
    <row r="17" spans="1:10" ht="12.75">
      <c r="A17" s="19"/>
      <c r="B17" s="20"/>
      <c r="C17" s="20"/>
      <c r="D17" s="20"/>
      <c r="E17" s="20"/>
      <c r="F17" s="19"/>
      <c r="G17" s="20"/>
      <c r="H17" s="19"/>
      <c r="I17" s="19"/>
      <c r="J17" s="19"/>
    </row>
    <row r="18" spans="1:10" ht="12.75">
      <c r="A18" s="19"/>
      <c r="B18" s="20"/>
      <c r="C18" s="20"/>
      <c r="D18" s="19"/>
      <c r="E18" s="19"/>
      <c r="F18" s="19"/>
      <c r="G18" s="20"/>
      <c r="H18" s="19"/>
      <c r="I18" s="19"/>
      <c r="J18" s="19"/>
    </row>
    <row r="19" spans="1:10" ht="12.75">
      <c r="A19" s="19"/>
      <c r="B19" s="20"/>
      <c r="C19" s="20"/>
      <c r="D19" s="49"/>
      <c r="E19" s="45"/>
      <c r="F19" s="19"/>
      <c r="G19" s="20"/>
      <c r="H19" s="19"/>
      <c r="I19" s="19"/>
      <c r="J19" s="19"/>
    </row>
    <row r="20" spans="1:10" ht="12.75">
      <c r="A20" s="19"/>
      <c r="B20" s="20"/>
      <c r="C20" s="20"/>
      <c r="D20" s="49"/>
      <c r="E20" s="45"/>
      <c r="F20" s="19"/>
      <c r="G20" s="46"/>
      <c r="H20" s="19"/>
      <c r="I20" s="19"/>
      <c r="J20" s="19"/>
    </row>
    <row r="21" spans="1:10" ht="12.75">
      <c r="A21" s="19"/>
      <c r="B21" s="20"/>
      <c r="C21" s="20"/>
      <c r="D21" s="49"/>
      <c r="E21" s="45"/>
      <c r="F21" s="19"/>
      <c r="G21" s="19"/>
      <c r="H21" s="19"/>
      <c r="I21" s="19"/>
      <c r="J21" s="19"/>
    </row>
    <row r="22" spans="1:10" ht="12.75">
      <c r="A22" s="19"/>
      <c r="B22" s="20"/>
      <c r="C22" s="20"/>
      <c r="D22" s="49"/>
      <c r="E22" s="45"/>
      <c r="F22" s="19"/>
      <c r="G22" s="48"/>
      <c r="H22" s="19"/>
      <c r="I22" s="19"/>
      <c r="J22" s="19"/>
    </row>
    <row r="23" spans="1:10" ht="12.75">
      <c r="A23" s="19"/>
      <c r="B23" s="20"/>
      <c r="C23" s="20"/>
      <c r="D23" s="49"/>
      <c r="E23" s="45"/>
      <c r="F23" s="19"/>
      <c r="G23" s="50"/>
      <c r="H23" s="19"/>
      <c r="I23" s="19"/>
      <c r="J23" s="19"/>
    </row>
    <row r="24" spans="1:10" ht="12.75">
      <c r="A24" s="19"/>
      <c r="B24" s="20"/>
      <c r="C24" s="20"/>
      <c r="D24" s="49"/>
      <c r="E24" s="45"/>
      <c r="F24" s="19"/>
      <c r="G24" s="19"/>
      <c r="H24" s="19"/>
      <c r="I24" s="19"/>
      <c r="J24" s="19"/>
    </row>
    <row r="25" spans="1:10" ht="12.75">
      <c r="A25" s="19"/>
      <c r="B25" s="20"/>
      <c r="C25" s="20"/>
      <c r="D25" s="49"/>
      <c r="E25" s="45"/>
      <c r="F25" s="19"/>
      <c r="G25" s="20"/>
      <c r="H25" s="19"/>
      <c r="I25" s="19"/>
      <c r="J25" s="19"/>
    </row>
    <row r="26" spans="1:10" ht="12.75">
      <c r="A26" s="19"/>
      <c r="B26" s="20"/>
      <c r="C26" s="20"/>
      <c r="D26" s="49"/>
      <c r="E26" s="45"/>
      <c r="F26" s="19"/>
      <c r="G26" s="20"/>
      <c r="H26" s="19"/>
      <c r="I26" s="19"/>
      <c r="J26" s="19"/>
    </row>
    <row r="27" spans="1:10" ht="12.75">
      <c r="A27" s="19"/>
      <c r="B27" s="20"/>
      <c r="C27" s="20"/>
      <c r="D27" s="19"/>
      <c r="E27" s="19"/>
      <c r="F27" s="19"/>
      <c r="G27" s="19"/>
      <c r="H27" s="19"/>
      <c r="I27" s="19"/>
      <c r="J27" s="19"/>
    </row>
    <row r="28" spans="1:10" ht="12.75">
      <c r="A28" s="19"/>
      <c r="B28" s="20"/>
      <c r="C28" s="20"/>
      <c r="D28" s="20"/>
      <c r="E28" s="45"/>
      <c r="F28" s="19"/>
      <c r="G28" s="19"/>
      <c r="H28" s="19"/>
      <c r="I28" s="19"/>
      <c r="J28" s="19"/>
    </row>
    <row r="29" spans="1:10" ht="12.75">
      <c r="A29" s="19"/>
      <c r="B29" s="19"/>
      <c r="C29" s="19"/>
      <c r="D29" s="19"/>
      <c r="E29" s="19"/>
      <c r="F29" s="19"/>
      <c r="G29" s="19"/>
      <c r="H29" s="19"/>
      <c r="I29" s="19"/>
      <c r="J29" s="19"/>
    </row>
    <row r="30" spans="1:10" ht="12.75">
      <c r="A30" s="19"/>
      <c r="B30" s="19"/>
      <c r="C30" s="19"/>
      <c r="D30" s="19"/>
      <c r="E30" s="47"/>
      <c r="F30" s="19"/>
      <c r="G30" s="19"/>
      <c r="H30" s="19"/>
      <c r="I30" s="19"/>
      <c r="J30" s="19"/>
    </row>
    <row r="31" spans="1:10" ht="12.75">
      <c r="A31" s="19"/>
      <c r="B31" s="19"/>
      <c r="C31" s="19"/>
      <c r="D31" s="19"/>
      <c r="E31" s="19"/>
      <c r="F31" s="19"/>
      <c r="G31" s="19"/>
      <c r="H31" s="19"/>
      <c r="I31" s="19"/>
      <c r="J31" s="19"/>
    </row>
    <row r="32" spans="1:10" ht="12.75">
      <c r="A32" s="19"/>
      <c r="B32" s="19"/>
      <c r="C32" s="19"/>
      <c r="D32" s="19"/>
      <c r="E32" s="19"/>
      <c r="F32" s="19"/>
      <c r="G32" s="19"/>
      <c r="H32" s="19"/>
      <c r="I32" s="19"/>
      <c r="J32" s="19"/>
    </row>
    <row r="33" spans="1:10" ht="12.75">
      <c r="A33" s="19"/>
      <c r="B33" s="19"/>
      <c r="C33" s="19"/>
      <c r="D33" s="19"/>
      <c r="E33" s="29"/>
      <c r="F33" s="19"/>
      <c r="G33" s="19"/>
      <c r="H33" s="19"/>
      <c r="I33" s="19"/>
      <c r="J33" s="19"/>
    </row>
    <row r="34" spans="1:10" ht="12.75">
      <c r="A34" s="19"/>
      <c r="B34" s="19"/>
      <c r="C34" s="19"/>
      <c r="D34" s="19"/>
      <c r="E34" s="19"/>
      <c r="F34" s="19"/>
      <c r="G34" s="19"/>
      <c r="H34" s="19"/>
      <c r="I34" s="19"/>
      <c r="J34" s="19"/>
    </row>
    <row r="35" spans="1:10" ht="12.75">
      <c r="A35" s="19"/>
      <c r="B35" s="19"/>
      <c r="C35" s="19"/>
      <c r="D35" s="19"/>
      <c r="E35" s="19"/>
      <c r="F35" s="19"/>
      <c r="G35" s="19"/>
      <c r="H35" s="19"/>
      <c r="I35" s="19"/>
      <c r="J35" s="19"/>
    </row>
    <row r="36" spans="1:10" ht="12.75">
      <c r="A36" s="19"/>
      <c r="B36" s="19"/>
      <c r="C36" s="19"/>
      <c r="D36" s="19"/>
      <c r="E36" s="19"/>
      <c r="F36" s="19"/>
      <c r="G36" s="19"/>
      <c r="H36" s="19"/>
      <c r="I36" s="19"/>
      <c r="J36" s="19"/>
    </row>
    <row r="37" spans="1:10" ht="12.75">
      <c r="A37" s="19"/>
      <c r="B37" s="19"/>
      <c r="C37" s="19"/>
      <c r="D37" s="19"/>
      <c r="E37" s="19"/>
      <c r="F37" s="19"/>
      <c r="G37" s="19"/>
      <c r="H37" s="19"/>
      <c r="I37" s="19"/>
      <c r="J37" s="19"/>
    </row>
    <row r="38" spans="1:10" ht="12.75">
      <c r="A38" s="19"/>
      <c r="B38" s="19"/>
      <c r="C38" s="19"/>
      <c r="D38" s="19"/>
      <c r="E38" s="19"/>
      <c r="F38" s="19"/>
      <c r="G38" s="19"/>
      <c r="H38" s="19"/>
      <c r="I38" s="19"/>
      <c r="J38" s="19"/>
    </row>
    <row r="39" spans="1:10" ht="12.75">
      <c r="A39" s="19"/>
      <c r="B39" s="19"/>
      <c r="C39" s="19"/>
      <c r="D39" s="19"/>
      <c r="E39" s="19"/>
      <c r="F39" s="19"/>
      <c r="G39" s="19"/>
      <c r="H39" s="19"/>
      <c r="I39" s="19"/>
      <c r="J39" s="19"/>
    </row>
    <row r="40" spans="1:10" ht="12.75">
      <c r="A40" s="19"/>
      <c r="B40" s="19"/>
      <c r="C40" s="19"/>
      <c r="D40" s="19"/>
      <c r="E40" s="19"/>
      <c r="F40" s="19"/>
      <c r="G40" s="19"/>
      <c r="H40" s="19"/>
      <c r="I40" s="19"/>
      <c r="J40" s="19"/>
    </row>
    <row r="41" spans="1:10" ht="12.75">
      <c r="A41" s="19"/>
      <c r="B41" s="19"/>
      <c r="C41" s="19"/>
      <c r="D41" s="19"/>
      <c r="E41" s="19"/>
      <c r="F41" s="19"/>
      <c r="G41" s="19"/>
      <c r="H41" s="19"/>
      <c r="I41" s="19"/>
      <c r="J41" s="19"/>
    </row>
    <row r="42" spans="1:10" ht="12.75">
      <c r="A42" s="19"/>
      <c r="B42" s="19"/>
      <c r="C42" s="19"/>
      <c r="D42" s="19"/>
      <c r="E42" s="19"/>
      <c r="F42" s="19"/>
      <c r="G42" s="19"/>
      <c r="H42" s="19"/>
      <c r="I42" s="19"/>
      <c r="J42" s="19"/>
    </row>
    <row r="43" spans="1:10" ht="12.75">
      <c r="A43" s="19"/>
      <c r="B43" s="19"/>
      <c r="C43" s="19"/>
      <c r="D43" s="19"/>
      <c r="E43" s="19"/>
      <c r="F43" s="19"/>
      <c r="G43" s="19"/>
      <c r="H43" s="19"/>
      <c r="I43" s="19"/>
      <c r="J43" s="19"/>
    </row>
    <row r="44" spans="1:10" ht="12.75">
      <c r="A44" s="19"/>
      <c r="B44" s="19"/>
      <c r="C44" s="19"/>
      <c r="D44" s="19"/>
      <c r="E44" s="19"/>
      <c r="F44" s="19"/>
      <c r="G44" s="19"/>
      <c r="H44" s="19"/>
      <c r="I44" s="19"/>
      <c r="J44" s="19"/>
    </row>
    <row r="45" spans="1:10" ht="12.75">
      <c r="A45" s="19"/>
      <c r="B45" s="19"/>
      <c r="C45" s="19"/>
      <c r="D45" s="19"/>
      <c r="E45" s="19"/>
      <c r="F45" s="19"/>
      <c r="G45" s="19"/>
      <c r="H45" s="19"/>
      <c r="I45" s="19"/>
      <c r="J45" s="19"/>
    </row>
    <row r="46" spans="1:10" ht="12.75">
      <c r="A46" s="19"/>
      <c r="B46" s="19"/>
      <c r="C46" s="19"/>
      <c r="D46" s="19"/>
      <c r="E46" s="19"/>
      <c r="F46" s="19"/>
      <c r="G46" s="19"/>
      <c r="H46" s="19"/>
      <c r="I46" s="19"/>
      <c r="J46" s="19"/>
    </row>
    <row r="47" spans="1:10" ht="12.75">
      <c r="A47" s="19"/>
      <c r="B47" s="19"/>
      <c r="C47" s="19"/>
      <c r="D47" s="19"/>
      <c r="E47" s="19"/>
      <c r="F47" s="19"/>
      <c r="G47" s="19"/>
      <c r="H47" s="19"/>
      <c r="I47" s="19"/>
      <c r="J47" s="19"/>
    </row>
    <row r="48" spans="1:10" ht="12.75">
      <c r="A48" s="19"/>
      <c r="B48" s="19"/>
      <c r="C48" s="19"/>
      <c r="D48" s="19"/>
      <c r="E48" s="19"/>
      <c r="F48" s="19"/>
      <c r="G48" s="19"/>
      <c r="H48" s="19"/>
      <c r="I48" s="19"/>
      <c r="J48" s="19"/>
    </row>
    <row r="49" spans="1:10" ht="12.75">
      <c r="A49" s="19"/>
      <c r="B49" s="19"/>
      <c r="C49" s="19"/>
      <c r="D49" s="19"/>
      <c r="E49" s="19"/>
      <c r="F49" s="19"/>
      <c r="G49" s="19"/>
      <c r="H49" s="19"/>
      <c r="I49" s="19"/>
      <c r="J49" s="19"/>
    </row>
    <row r="50" spans="1:10" ht="12.75">
      <c r="A50" s="19"/>
      <c r="B50" s="19"/>
      <c r="C50" s="19"/>
      <c r="D50" s="19"/>
      <c r="E50" s="19"/>
      <c r="F50" s="19"/>
      <c r="G50" s="19"/>
      <c r="H50" s="19"/>
      <c r="I50" s="19"/>
      <c r="J50" s="19"/>
    </row>
  </sheetData>
  <printOptions/>
  <pageMargins left="0.75" right="0.75" top="1" bottom="1" header="0" footer="0"/>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2:K139"/>
  <sheetViews>
    <sheetView workbookViewId="0" topLeftCell="A1">
      <selection activeCell="B4" sqref="B4"/>
    </sheetView>
  </sheetViews>
  <sheetFormatPr defaultColWidth="11.421875" defaultRowHeight="12.75"/>
  <cols>
    <col min="2" max="2" width="13.140625" style="0" customWidth="1"/>
    <col min="3" max="3" width="12.00390625" style="0" customWidth="1"/>
    <col min="5" max="5" width="11.7109375" style="0" bestFit="1" customWidth="1"/>
    <col min="7" max="7" width="12.7109375" style="0" customWidth="1"/>
    <col min="8" max="8" width="12.57421875" style="0" customWidth="1"/>
    <col min="9" max="9" width="12.7109375" style="0" customWidth="1"/>
    <col min="10" max="10" width="13.421875" style="0" customWidth="1"/>
    <col min="11" max="11" width="14.28125" style="0" customWidth="1"/>
  </cols>
  <sheetData>
    <row r="2" spans="2:3" ht="12.75">
      <c r="B2" s="37" t="s">
        <v>30</v>
      </c>
      <c r="C2" s="37"/>
    </row>
    <row r="3" ht="12.75">
      <c r="B3" t="s">
        <v>45</v>
      </c>
    </row>
    <row r="15" spans="2:5" ht="12.75">
      <c r="B15" s="37" t="s">
        <v>18</v>
      </c>
      <c r="C15" s="37"/>
      <c r="D15" s="37"/>
      <c r="E15" s="14" t="s">
        <v>17</v>
      </c>
    </row>
    <row r="16" spans="5:10" ht="12.75">
      <c r="E16" s="87" t="s">
        <v>0</v>
      </c>
      <c r="F16" s="88" t="s">
        <v>1</v>
      </c>
      <c r="G16" s="88" t="s">
        <v>15</v>
      </c>
      <c r="H16" s="88" t="s">
        <v>12</v>
      </c>
      <c r="J16" s="97" t="s">
        <v>4</v>
      </c>
    </row>
    <row r="17" spans="2:10" ht="12.75">
      <c r="B17" s="86" t="s">
        <v>11</v>
      </c>
      <c r="C17" s="85" t="s">
        <v>12</v>
      </c>
      <c r="E17" s="41" t="s">
        <v>21</v>
      </c>
      <c r="F17" s="57" t="s">
        <v>13</v>
      </c>
      <c r="G17" s="89"/>
      <c r="H17" s="89"/>
      <c r="J17" s="88" t="s">
        <v>6</v>
      </c>
    </row>
    <row r="18" spans="2:10" ht="12.75">
      <c r="B18" s="94">
        <v>0.02</v>
      </c>
      <c r="C18" s="96">
        <f>FV(B18,120,-$J$22)</f>
        <v>146477.44551302615</v>
      </c>
      <c r="E18" s="26">
        <v>0</v>
      </c>
      <c r="F18" s="58" t="s">
        <v>9</v>
      </c>
      <c r="G18" s="58" t="s">
        <v>9</v>
      </c>
      <c r="H18" s="27" t="s">
        <v>9</v>
      </c>
      <c r="J18" s="57" t="s">
        <v>7</v>
      </c>
    </row>
    <row r="19" spans="2:10" ht="12.75">
      <c r="B19" s="94">
        <v>0.021</v>
      </c>
      <c r="C19" s="96">
        <f aca="true" t="shared" si="0" ref="C19:C27">FV(B19,120,-$J$22)</f>
        <v>158692.34107676</v>
      </c>
      <c r="E19" s="5">
        <v>1</v>
      </c>
      <c r="F19" s="12">
        <f>$E$138-E19</f>
        <v>119</v>
      </c>
      <c r="G19" s="12">
        <f aca="true" t="shared" si="1" ref="G19:G81">$J$22</f>
        <v>300</v>
      </c>
      <c r="H19" s="28">
        <f>G19*(1+$J$19)^F19</f>
        <v>9006.392122321773</v>
      </c>
      <c r="J19" s="69">
        <v>0.029</v>
      </c>
    </row>
    <row r="20" spans="2:8" ht="12.75">
      <c r="B20" s="46">
        <v>0.022</v>
      </c>
      <c r="C20" s="96">
        <f t="shared" si="0"/>
        <v>172061.14182043448</v>
      </c>
      <c r="E20" s="5">
        <v>2</v>
      </c>
      <c r="F20" s="12">
        <f aca="true" t="shared" si="2" ref="F20:F83">$E$138-E20</f>
        <v>118</v>
      </c>
      <c r="G20" s="12">
        <f t="shared" si="1"/>
        <v>300</v>
      </c>
      <c r="H20" s="28">
        <f aca="true" t="shared" si="3" ref="H20:H83">G20*(1+$J$19)^F20</f>
        <v>8752.56766017665</v>
      </c>
    </row>
    <row r="21" spans="2:11" ht="12.75">
      <c r="B21" s="94">
        <v>0.023</v>
      </c>
      <c r="C21" s="96">
        <f t="shared" si="0"/>
        <v>186698.55395431985</v>
      </c>
      <c r="E21" s="5">
        <v>3</v>
      </c>
      <c r="F21" s="12">
        <f t="shared" si="2"/>
        <v>117</v>
      </c>
      <c r="G21" s="12">
        <f t="shared" si="1"/>
        <v>300</v>
      </c>
      <c r="H21" s="28">
        <f t="shared" si="3"/>
        <v>8505.896657120165</v>
      </c>
      <c r="J21" s="60" t="s">
        <v>15</v>
      </c>
      <c r="K21" s="21" t="s">
        <v>9</v>
      </c>
    </row>
    <row r="22" spans="2:11" ht="12.75">
      <c r="B22" s="94">
        <v>0.024</v>
      </c>
      <c r="C22" s="96">
        <f t="shared" si="0"/>
        <v>202730.99320482163</v>
      </c>
      <c r="E22" s="5">
        <v>4</v>
      </c>
      <c r="F22" s="12">
        <f t="shared" si="2"/>
        <v>116</v>
      </c>
      <c r="G22" s="12">
        <f t="shared" si="1"/>
        <v>300</v>
      </c>
      <c r="H22" s="28">
        <f t="shared" si="3"/>
        <v>8266.177509349043</v>
      </c>
      <c r="J22" s="61">
        <v>300</v>
      </c>
      <c r="K22" s="62" t="s">
        <v>9</v>
      </c>
    </row>
    <row r="23" spans="2:8" ht="12.75">
      <c r="B23" s="94">
        <v>0.025</v>
      </c>
      <c r="C23" s="96">
        <f t="shared" si="0"/>
        <v>220297.79800533436</v>
      </c>
      <c r="E23" s="5">
        <v>5</v>
      </c>
      <c r="F23" s="12">
        <f t="shared" si="2"/>
        <v>115</v>
      </c>
      <c r="G23" s="12">
        <f t="shared" si="1"/>
        <v>300</v>
      </c>
      <c r="H23" s="28">
        <f t="shared" si="3"/>
        <v>8033.214294799847</v>
      </c>
    </row>
    <row r="24" spans="2:11" ht="12.75">
      <c r="B24" s="94">
        <v>0.026</v>
      </c>
      <c r="C24" s="96">
        <f t="shared" si="0"/>
        <v>239552.56940518404</v>
      </c>
      <c r="E24" s="5">
        <v>6</v>
      </c>
      <c r="F24" s="12">
        <f t="shared" si="2"/>
        <v>114</v>
      </c>
      <c r="G24" s="12">
        <f t="shared" si="1"/>
        <v>300</v>
      </c>
      <c r="H24" s="28">
        <f t="shared" si="3"/>
        <v>7806.816613022204</v>
      </c>
      <c r="J24" s="15" t="s">
        <v>8</v>
      </c>
      <c r="K24" s="25">
        <f>SUM(H18:H138)</f>
        <v>309226.81013341784</v>
      </c>
    </row>
    <row r="25" spans="2:10" ht="12.75">
      <c r="B25" s="94">
        <v>0.027</v>
      </c>
      <c r="C25" s="96">
        <f t="shared" si="0"/>
        <v>260664.65098302357</v>
      </c>
      <c r="E25" s="5">
        <v>7</v>
      </c>
      <c r="F25" s="12">
        <f t="shared" si="2"/>
        <v>113</v>
      </c>
      <c r="G25" s="12">
        <f t="shared" si="1"/>
        <v>300</v>
      </c>
      <c r="H25" s="28">
        <f t="shared" si="3"/>
        <v>7586.799429564824</v>
      </c>
      <c r="J25" t="s">
        <v>9</v>
      </c>
    </row>
    <row r="26" spans="2:8" ht="12.75">
      <c r="B26" s="94">
        <v>0.028</v>
      </c>
      <c r="C26" s="96">
        <f t="shared" si="0"/>
        <v>283820.76344563556</v>
      </c>
      <c r="E26" s="5">
        <v>8</v>
      </c>
      <c r="F26" s="12">
        <f t="shared" si="2"/>
        <v>112</v>
      </c>
      <c r="G26" s="12">
        <f t="shared" si="1"/>
        <v>300</v>
      </c>
      <c r="H26" s="28">
        <f t="shared" si="3"/>
        <v>7372.982924747158</v>
      </c>
    </row>
    <row r="27" spans="2:8" ht="12.75">
      <c r="B27" s="94">
        <v>0.029</v>
      </c>
      <c r="C27" s="96">
        <f t="shared" si="0"/>
        <v>309226.81013341737</v>
      </c>
      <c r="E27" s="5">
        <v>9</v>
      </c>
      <c r="F27" s="12">
        <f t="shared" si="2"/>
        <v>111</v>
      </c>
      <c r="G27" s="12">
        <f t="shared" si="1"/>
        <v>300</v>
      </c>
      <c r="H27" s="28">
        <f t="shared" si="3"/>
        <v>7165.19234669306</v>
      </c>
    </row>
    <row r="28" spans="5:8" ht="12.75">
      <c r="E28" s="5">
        <v>10</v>
      </c>
      <c r="F28" s="12">
        <f t="shared" si="2"/>
        <v>110</v>
      </c>
      <c r="G28" s="12">
        <f t="shared" si="1"/>
        <v>300</v>
      </c>
      <c r="H28" s="28">
        <f t="shared" si="3"/>
        <v>6963.2578685063745</v>
      </c>
    </row>
    <row r="29" spans="5:11" ht="12.75">
      <c r="E29" s="5">
        <v>11</v>
      </c>
      <c r="F29" s="12">
        <f t="shared" si="2"/>
        <v>109</v>
      </c>
      <c r="G29" s="12">
        <f t="shared" si="1"/>
        <v>300</v>
      </c>
      <c r="H29" s="28">
        <f t="shared" si="3"/>
        <v>6767.014449471695</v>
      </c>
      <c r="J29" s="19"/>
      <c r="K29" s="29"/>
    </row>
    <row r="30" spans="5:8" ht="12.75">
      <c r="E30" s="5">
        <v>12</v>
      </c>
      <c r="F30" s="12">
        <f t="shared" si="2"/>
        <v>108</v>
      </c>
      <c r="G30" s="12">
        <f t="shared" si="1"/>
        <v>300</v>
      </c>
      <c r="H30" s="28">
        <f t="shared" si="3"/>
        <v>6576.301700166858</v>
      </c>
    </row>
    <row r="31" spans="2:8" ht="12.75">
      <c r="B31" s="19" t="s">
        <v>8</v>
      </c>
      <c r="C31" s="47">
        <f>SUM(H19:H138)</f>
        <v>309226.81013341784</v>
      </c>
      <c r="E31" s="5">
        <v>13</v>
      </c>
      <c r="F31" s="12">
        <f t="shared" si="2"/>
        <v>107</v>
      </c>
      <c r="G31" s="12">
        <f t="shared" si="1"/>
        <v>300</v>
      </c>
      <c r="H31" s="28">
        <f t="shared" si="3"/>
        <v>6390.963751376927</v>
      </c>
    </row>
    <row r="32" spans="5:8" ht="12.75">
      <c r="E32" s="5">
        <v>14</v>
      </c>
      <c r="F32" s="12">
        <f t="shared" si="2"/>
        <v>106</v>
      </c>
      <c r="G32" s="12">
        <f t="shared" si="1"/>
        <v>300</v>
      </c>
      <c r="H32" s="28">
        <f t="shared" si="3"/>
        <v>6210.849126702553</v>
      </c>
    </row>
    <row r="33" spans="5:8" ht="12.75">
      <c r="E33" s="5">
        <v>15</v>
      </c>
      <c r="F33" s="12">
        <f t="shared" si="2"/>
        <v>105</v>
      </c>
      <c r="G33" s="12">
        <f t="shared" si="1"/>
        <v>300</v>
      </c>
      <c r="H33" s="28">
        <f t="shared" si="3"/>
        <v>6035.8106187585545</v>
      </c>
    </row>
    <row r="34" spans="5:8" ht="12.75">
      <c r="E34" s="5">
        <v>16</v>
      </c>
      <c r="F34" s="12">
        <f t="shared" si="2"/>
        <v>104</v>
      </c>
      <c r="G34" s="12">
        <f t="shared" si="1"/>
        <v>300</v>
      </c>
      <c r="H34" s="28">
        <f t="shared" si="3"/>
        <v>5865.70516886157</v>
      </c>
    </row>
    <row r="35" spans="5:8" ht="12.75">
      <c r="E35" s="5">
        <v>17</v>
      </c>
      <c r="F35" s="12">
        <f t="shared" si="2"/>
        <v>103</v>
      </c>
      <c r="G35" s="12">
        <f t="shared" si="1"/>
        <v>300</v>
      </c>
      <c r="H35" s="28">
        <f t="shared" si="3"/>
        <v>5700.3937501084265</v>
      </c>
    </row>
    <row r="36" spans="5:8" ht="12.75">
      <c r="E36" s="5">
        <v>18</v>
      </c>
      <c r="F36" s="12">
        <f t="shared" si="2"/>
        <v>102</v>
      </c>
      <c r="G36" s="12">
        <f t="shared" si="1"/>
        <v>300</v>
      </c>
      <c r="H36" s="28">
        <f t="shared" si="3"/>
        <v>5539.741253749685</v>
      </c>
    </row>
    <row r="37" spans="5:8" ht="12.75">
      <c r="E37" s="5">
        <v>19</v>
      </c>
      <c r="F37" s="12">
        <f t="shared" si="2"/>
        <v>101</v>
      </c>
      <c r="G37" s="12">
        <f t="shared" si="1"/>
        <v>300</v>
      </c>
      <c r="H37" s="28">
        <f t="shared" si="3"/>
        <v>5383.616378765485</v>
      </c>
    </row>
    <row r="38" spans="5:8" ht="12.75">
      <c r="E38" s="5">
        <v>20</v>
      </c>
      <c r="F38" s="12">
        <f t="shared" si="2"/>
        <v>100</v>
      </c>
      <c r="G38" s="12">
        <f t="shared" si="1"/>
        <v>300</v>
      </c>
      <c r="H38" s="28">
        <f t="shared" si="3"/>
        <v>5231.891524553437</v>
      </c>
    </row>
    <row r="39" spans="5:8" ht="12.75">
      <c r="E39" s="5">
        <v>21</v>
      </c>
      <c r="F39" s="12">
        <f t="shared" si="2"/>
        <v>99</v>
      </c>
      <c r="G39" s="12">
        <f t="shared" si="1"/>
        <v>300</v>
      </c>
      <c r="H39" s="28">
        <f t="shared" si="3"/>
        <v>5084.442686640851</v>
      </c>
    </row>
    <row r="40" spans="5:8" ht="12.75">
      <c r="E40" s="5">
        <v>22</v>
      </c>
      <c r="F40" s="12">
        <f t="shared" si="2"/>
        <v>98</v>
      </c>
      <c r="G40" s="12">
        <f t="shared" si="1"/>
        <v>300</v>
      </c>
      <c r="H40" s="28">
        <f t="shared" si="3"/>
        <v>4941.149355336106</v>
      </c>
    </row>
    <row r="41" spans="5:8" ht="12.75">
      <c r="E41" s="5">
        <v>23</v>
      </c>
      <c r="F41" s="12">
        <f t="shared" si="2"/>
        <v>97</v>
      </c>
      <c r="G41" s="12">
        <f t="shared" si="1"/>
        <v>300</v>
      </c>
      <c r="H41" s="28">
        <f t="shared" si="3"/>
        <v>4801.8944172362535</v>
      </c>
    </row>
    <row r="42" spans="5:8" ht="12.75">
      <c r="E42" s="5">
        <v>24</v>
      </c>
      <c r="F42" s="12">
        <f t="shared" si="2"/>
        <v>96</v>
      </c>
      <c r="G42" s="12">
        <f t="shared" si="1"/>
        <v>300</v>
      </c>
      <c r="H42" s="28">
        <f t="shared" si="3"/>
        <v>4666.564059510451</v>
      </c>
    </row>
    <row r="43" spans="5:8" ht="12.75">
      <c r="E43" s="5">
        <v>25</v>
      </c>
      <c r="F43" s="12">
        <f t="shared" si="2"/>
        <v>95</v>
      </c>
      <c r="G43" s="12">
        <f t="shared" si="1"/>
        <v>300</v>
      </c>
      <c r="H43" s="28">
        <f t="shared" si="3"/>
        <v>4535.047676880905</v>
      </c>
    </row>
    <row r="44" spans="5:8" ht="12.75">
      <c r="E44" s="5">
        <v>26</v>
      </c>
      <c r="F44" s="12">
        <f t="shared" si="2"/>
        <v>94</v>
      </c>
      <c r="G44" s="12">
        <f t="shared" si="1"/>
        <v>300</v>
      </c>
      <c r="H44" s="28">
        <f t="shared" si="3"/>
        <v>4407.23778122537</v>
      </c>
    </row>
    <row r="45" spans="5:8" ht="12.75">
      <c r="E45" s="5">
        <v>27</v>
      </c>
      <c r="F45" s="12">
        <f t="shared" si="2"/>
        <v>93</v>
      </c>
      <c r="G45" s="12">
        <f t="shared" si="1"/>
        <v>300</v>
      </c>
      <c r="H45" s="28">
        <f t="shared" si="3"/>
        <v>4283.029913727279</v>
      </c>
    </row>
    <row r="46" spans="5:8" ht="12.75">
      <c r="E46" s="5">
        <v>28</v>
      </c>
      <c r="F46" s="12">
        <f t="shared" si="2"/>
        <v>92</v>
      </c>
      <c r="G46" s="12">
        <f t="shared" si="1"/>
        <v>300</v>
      </c>
      <c r="H46" s="28">
        <f t="shared" si="3"/>
        <v>4162.322559501728</v>
      </c>
    </row>
    <row r="47" spans="5:8" ht="12.75">
      <c r="E47" s="5">
        <v>29</v>
      </c>
      <c r="F47" s="12">
        <f t="shared" si="2"/>
        <v>91</v>
      </c>
      <c r="G47" s="12">
        <f t="shared" si="1"/>
        <v>300</v>
      </c>
      <c r="H47" s="28">
        <f t="shared" si="3"/>
        <v>4045.01706462753</v>
      </c>
    </row>
    <row r="48" spans="5:8" ht="12.75">
      <c r="E48" s="5">
        <v>30</v>
      </c>
      <c r="F48" s="12">
        <f t="shared" si="2"/>
        <v>90</v>
      </c>
      <c r="G48" s="12">
        <f t="shared" si="1"/>
        <v>300</v>
      </c>
      <c r="H48" s="28">
        <f t="shared" si="3"/>
        <v>3931.0175555175233</v>
      </c>
    </row>
    <row r="49" spans="5:8" ht="12.75">
      <c r="E49" s="5">
        <v>31</v>
      </c>
      <c r="F49" s="12">
        <f t="shared" si="2"/>
        <v>89</v>
      </c>
      <c r="G49" s="12">
        <f t="shared" si="1"/>
        <v>300</v>
      </c>
      <c r="H49" s="28">
        <f t="shared" si="3"/>
        <v>3820.2308605612466</v>
      </c>
    </row>
    <row r="50" spans="5:8" ht="12.75">
      <c r="E50" s="5">
        <v>32</v>
      </c>
      <c r="F50" s="12">
        <f t="shared" si="2"/>
        <v>88</v>
      </c>
      <c r="G50" s="12">
        <f t="shared" si="1"/>
        <v>300</v>
      </c>
      <c r="H50" s="28">
        <f t="shared" si="3"/>
        <v>3712.566433975945</v>
      </c>
    </row>
    <row r="51" spans="5:8" ht="12.75">
      <c r="E51" s="5">
        <v>33</v>
      </c>
      <c r="F51" s="12">
        <f t="shared" si="2"/>
        <v>87</v>
      </c>
      <c r="G51" s="12">
        <f t="shared" si="1"/>
        <v>300</v>
      </c>
      <c r="H51" s="28">
        <f t="shared" si="3"/>
        <v>3607.936281803639</v>
      </c>
    </row>
    <row r="52" spans="5:8" ht="12.75">
      <c r="E52" s="5">
        <v>34</v>
      </c>
      <c r="F52" s="12">
        <f t="shared" si="2"/>
        <v>86</v>
      </c>
      <c r="G52" s="12">
        <f t="shared" si="1"/>
        <v>300</v>
      </c>
      <c r="H52" s="28">
        <f t="shared" si="3"/>
        <v>3506.2548899938183</v>
      </c>
    </row>
    <row r="53" spans="5:8" ht="12.75">
      <c r="E53" s="5">
        <v>35</v>
      </c>
      <c r="F53" s="12">
        <f t="shared" si="2"/>
        <v>85</v>
      </c>
      <c r="G53" s="12">
        <f t="shared" si="1"/>
        <v>300</v>
      </c>
      <c r="H53" s="28">
        <f t="shared" si="3"/>
        <v>3407.439154512943</v>
      </c>
    </row>
    <row r="54" spans="5:8" ht="12.75">
      <c r="E54" s="5">
        <v>36</v>
      </c>
      <c r="F54" s="12">
        <f t="shared" si="2"/>
        <v>84</v>
      </c>
      <c r="G54" s="12">
        <f t="shared" si="1"/>
        <v>300</v>
      </c>
      <c r="H54" s="28">
        <f t="shared" si="3"/>
        <v>3311.408313423657</v>
      </c>
    </row>
    <row r="55" spans="5:8" ht="12.75">
      <c r="E55" s="5">
        <v>37</v>
      </c>
      <c r="F55" s="12">
        <f t="shared" si="2"/>
        <v>83</v>
      </c>
      <c r="G55" s="12">
        <f t="shared" si="1"/>
        <v>300</v>
      </c>
      <c r="H55" s="28">
        <f t="shared" si="3"/>
        <v>3218.08388087819</v>
      </c>
    </row>
    <row r="56" spans="5:8" ht="12.75">
      <c r="E56" s="5">
        <v>38</v>
      </c>
      <c r="F56" s="12">
        <f t="shared" si="2"/>
        <v>82</v>
      </c>
      <c r="G56" s="12">
        <f t="shared" si="1"/>
        <v>300</v>
      </c>
      <c r="H56" s="28">
        <f t="shared" si="3"/>
        <v>3127.3895829720022</v>
      </c>
    </row>
    <row r="57" spans="5:8" ht="12.75">
      <c r="E57" s="5">
        <v>39</v>
      </c>
      <c r="F57" s="12">
        <f t="shared" si="2"/>
        <v>81</v>
      </c>
      <c r="G57" s="12">
        <f t="shared" si="1"/>
        <v>300</v>
      </c>
      <c r="H57" s="28">
        <f t="shared" si="3"/>
        <v>3039.25129540525</v>
      </c>
    </row>
    <row r="58" spans="5:8" ht="12.75">
      <c r="E58" s="5">
        <v>40</v>
      </c>
      <c r="F58" s="12">
        <f t="shared" si="2"/>
        <v>80</v>
      </c>
      <c r="G58" s="12">
        <f t="shared" si="1"/>
        <v>300</v>
      </c>
      <c r="H58" s="28">
        <f t="shared" si="3"/>
        <v>2953.5969829011174</v>
      </c>
    </row>
    <row r="59" spans="5:8" ht="12.75">
      <c r="E59" s="5">
        <v>41</v>
      </c>
      <c r="F59" s="12">
        <f t="shared" si="2"/>
        <v>79</v>
      </c>
      <c r="G59" s="12">
        <f t="shared" si="1"/>
        <v>300</v>
      </c>
      <c r="H59" s="28">
        <f t="shared" si="3"/>
        <v>2870.3566403315044</v>
      </c>
    </row>
    <row r="60" spans="5:8" ht="12.75">
      <c r="E60" s="5">
        <v>42</v>
      </c>
      <c r="F60" s="12">
        <f t="shared" si="2"/>
        <v>78</v>
      </c>
      <c r="G60" s="12">
        <f t="shared" si="1"/>
        <v>300</v>
      </c>
      <c r="H60" s="28">
        <f t="shared" si="3"/>
        <v>2789.462235501948</v>
      </c>
    </row>
    <row r="61" spans="5:8" ht="12.75">
      <c r="E61" s="5">
        <v>43</v>
      </c>
      <c r="F61" s="12">
        <f t="shared" si="2"/>
        <v>77</v>
      </c>
      <c r="G61" s="12">
        <f t="shared" si="1"/>
        <v>300</v>
      </c>
      <c r="H61" s="28">
        <f t="shared" si="3"/>
        <v>2710.8476535490263</v>
      </c>
    </row>
    <row r="62" spans="5:8" ht="12.75">
      <c r="E62" s="5">
        <v>44</v>
      </c>
      <c r="F62" s="12">
        <f t="shared" si="2"/>
        <v>76</v>
      </c>
      <c r="G62" s="12">
        <f t="shared" si="1"/>
        <v>300</v>
      </c>
      <c r="H62" s="28">
        <f t="shared" si="3"/>
        <v>2634.448642904787</v>
      </c>
    </row>
    <row r="63" spans="5:8" ht="12.75">
      <c r="E63" s="5">
        <v>45</v>
      </c>
      <c r="F63" s="12">
        <f t="shared" si="2"/>
        <v>75</v>
      </c>
      <c r="G63" s="12">
        <f t="shared" si="1"/>
        <v>300</v>
      </c>
      <c r="H63" s="28">
        <f t="shared" si="3"/>
        <v>2560.20276278405</v>
      </c>
    </row>
    <row r="64" spans="5:8" ht="12.75">
      <c r="E64" s="5">
        <v>46</v>
      </c>
      <c r="F64" s="12">
        <f t="shared" si="2"/>
        <v>74</v>
      </c>
      <c r="G64" s="12">
        <f t="shared" si="1"/>
        <v>300</v>
      </c>
      <c r="H64" s="28">
        <f t="shared" si="3"/>
        <v>2488.049332151653</v>
      </c>
    </row>
    <row r="65" spans="5:8" ht="12.75">
      <c r="E65" s="5">
        <v>47</v>
      </c>
      <c r="F65" s="12">
        <f t="shared" si="2"/>
        <v>73</v>
      </c>
      <c r="G65" s="12">
        <f t="shared" si="1"/>
        <v>300</v>
      </c>
      <c r="H65" s="28">
        <f t="shared" si="3"/>
        <v>2417.929380127942</v>
      </c>
    </row>
    <row r="66" spans="5:8" ht="12.75">
      <c r="E66" s="5">
        <v>48</v>
      </c>
      <c r="F66" s="12">
        <f t="shared" si="2"/>
        <v>72</v>
      </c>
      <c r="G66" s="12">
        <f t="shared" si="1"/>
        <v>300</v>
      </c>
      <c r="H66" s="28">
        <f t="shared" si="3"/>
        <v>2349.785597791975</v>
      </c>
    </row>
    <row r="67" spans="5:8" ht="12.75">
      <c r="E67" s="5">
        <v>49</v>
      </c>
      <c r="F67" s="12">
        <f t="shared" si="2"/>
        <v>71</v>
      </c>
      <c r="G67" s="12">
        <f t="shared" si="1"/>
        <v>300</v>
      </c>
      <c r="H67" s="28">
        <f t="shared" si="3"/>
        <v>2283.562291343027</v>
      </c>
    </row>
    <row r="68" spans="5:8" ht="12.75">
      <c r="E68" s="5">
        <v>50</v>
      </c>
      <c r="F68" s="12">
        <f t="shared" si="2"/>
        <v>70</v>
      </c>
      <c r="G68" s="12">
        <f t="shared" si="1"/>
        <v>300</v>
      </c>
      <c r="H68" s="28">
        <f t="shared" si="3"/>
        <v>2219.205336582145</v>
      </c>
    </row>
    <row r="69" spans="5:8" ht="12.75">
      <c r="E69" s="5">
        <v>51</v>
      </c>
      <c r="F69" s="12">
        <f t="shared" si="2"/>
        <v>69</v>
      </c>
      <c r="G69" s="12">
        <f t="shared" si="1"/>
        <v>300</v>
      </c>
      <c r="H69" s="28">
        <f t="shared" si="3"/>
        <v>2156.6621346765255</v>
      </c>
    </row>
    <row r="70" spans="5:8" ht="12.75">
      <c r="E70" s="5">
        <v>52</v>
      </c>
      <c r="F70" s="12">
        <f t="shared" si="2"/>
        <v>68</v>
      </c>
      <c r="G70" s="12">
        <f t="shared" si="1"/>
        <v>300</v>
      </c>
      <c r="H70" s="28">
        <f t="shared" si="3"/>
        <v>2095.881569170579</v>
      </c>
    </row>
    <row r="71" spans="5:8" ht="12.75">
      <c r="E71" s="5">
        <v>53</v>
      </c>
      <c r="F71" s="12">
        <f t="shared" si="2"/>
        <v>67</v>
      </c>
      <c r="G71" s="12">
        <f t="shared" si="1"/>
        <v>300</v>
      </c>
      <c r="H71" s="28">
        <f t="shared" si="3"/>
        <v>2036.8139642085316</v>
      </c>
    </row>
    <row r="72" spans="5:8" ht="12.75">
      <c r="E72" s="5">
        <v>54</v>
      </c>
      <c r="F72" s="12">
        <f t="shared" si="2"/>
        <v>66</v>
      </c>
      <c r="G72" s="12">
        <f t="shared" si="1"/>
        <v>300</v>
      </c>
      <c r="H72" s="28">
        <f t="shared" si="3"/>
        <v>1979.4110439344333</v>
      </c>
    </row>
    <row r="73" spans="5:8" ht="12.75">
      <c r="E73" s="5">
        <v>55</v>
      </c>
      <c r="F73" s="12">
        <f t="shared" si="2"/>
        <v>65</v>
      </c>
      <c r="G73" s="12">
        <f t="shared" si="1"/>
        <v>300</v>
      </c>
      <c r="H73" s="28">
        <f t="shared" si="3"/>
        <v>1923.6258930363786</v>
      </c>
    </row>
    <row r="74" spans="5:8" ht="12.75">
      <c r="E74" s="5">
        <v>56</v>
      </c>
      <c r="F74" s="12">
        <f t="shared" si="2"/>
        <v>64</v>
      </c>
      <c r="G74" s="12">
        <f t="shared" si="1"/>
        <v>300</v>
      </c>
      <c r="H74" s="28">
        <f t="shared" si="3"/>
        <v>1869.4129184027001</v>
      </c>
    </row>
    <row r="75" spans="5:8" ht="12.75">
      <c r="E75" s="5">
        <v>57</v>
      </c>
      <c r="F75" s="12">
        <f t="shared" si="2"/>
        <v>63</v>
      </c>
      <c r="G75" s="12">
        <f t="shared" si="1"/>
        <v>300</v>
      </c>
      <c r="H75" s="28">
        <f t="shared" si="3"/>
        <v>1816.7278118587953</v>
      </c>
    </row>
    <row r="76" spans="5:8" ht="12.75">
      <c r="E76" s="5">
        <v>58</v>
      </c>
      <c r="F76" s="12">
        <f t="shared" si="2"/>
        <v>62</v>
      </c>
      <c r="G76" s="12">
        <f t="shared" si="1"/>
        <v>300</v>
      </c>
      <c r="H76" s="28">
        <f t="shared" si="3"/>
        <v>1765.5275139541257</v>
      </c>
    </row>
    <row r="77" spans="5:8" ht="12.75">
      <c r="E77" s="5">
        <v>59</v>
      </c>
      <c r="F77" s="12">
        <f t="shared" si="2"/>
        <v>61</v>
      </c>
      <c r="G77" s="12">
        <f t="shared" si="1"/>
        <v>300</v>
      </c>
      <c r="H77" s="28">
        <f t="shared" si="3"/>
        <v>1715.7701787698013</v>
      </c>
    </row>
    <row r="78" spans="5:8" ht="12.75">
      <c r="E78" s="5">
        <v>60</v>
      </c>
      <c r="F78" s="12">
        <f t="shared" si="2"/>
        <v>60</v>
      </c>
      <c r="G78" s="12">
        <f t="shared" si="1"/>
        <v>300</v>
      </c>
      <c r="H78" s="28">
        <f t="shared" si="3"/>
        <v>1667.41513971798</v>
      </c>
    </row>
    <row r="79" spans="5:8" ht="12.75">
      <c r="E79" s="5">
        <v>61</v>
      </c>
      <c r="F79" s="12">
        <f t="shared" si="2"/>
        <v>59</v>
      </c>
      <c r="G79" s="12">
        <f t="shared" si="1"/>
        <v>300</v>
      </c>
      <c r="H79" s="28">
        <f t="shared" si="3"/>
        <v>1620.422876305131</v>
      </c>
    </row>
    <row r="80" spans="5:8" ht="12.75">
      <c r="E80" s="5">
        <v>62</v>
      </c>
      <c r="F80" s="12">
        <f t="shared" si="2"/>
        <v>58</v>
      </c>
      <c r="G80" s="12">
        <f t="shared" si="1"/>
        <v>300</v>
      </c>
      <c r="H80" s="28">
        <f t="shared" si="3"/>
        <v>1574.7549818320038</v>
      </c>
    </row>
    <row r="81" spans="5:8" ht="12.75">
      <c r="E81" s="5">
        <v>63</v>
      </c>
      <c r="F81" s="12">
        <f t="shared" si="2"/>
        <v>57</v>
      </c>
      <c r="G81" s="12">
        <f t="shared" si="1"/>
        <v>300</v>
      </c>
      <c r="H81" s="28">
        <f t="shared" si="3"/>
        <v>1530.3741320038907</v>
      </c>
    </row>
    <row r="82" spans="5:8" ht="12.75">
      <c r="E82" s="5">
        <v>64</v>
      </c>
      <c r="F82" s="12">
        <f t="shared" si="2"/>
        <v>56</v>
      </c>
      <c r="G82" s="12">
        <f aca="true" t="shared" si="4" ref="G82:G138">$J$22</f>
        <v>300</v>
      </c>
      <c r="H82" s="28">
        <f t="shared" si="3"/>
        <v>1487.2440544255498</v>
      </c>
    </row>
    <row r="83" spans="5:8" ht="12.75">
      <c r="E83" s="5">
        <v>65</v>
      </c>
      <c r="F83" s="12">
        <f t="shared" si="2"/>
        <v>55</v>
      </c>
      <c r="G83" s="12">
        <f t="shared" si="4"/>
        <v>300</v>
      </c>
      <c r="H83" s="28">
        <f t="shared" si="3"/>
        <v>1445.3294989558306</v>
      </c>
    </row>
    <row r="84" spans="5:8" ht="12.75">
      <c r="E84" s="5">
        <v>66</v>
      </c>
      <c r="F84" s="12">
        <f aca="true" t="shared" si="5" ref="F84:F138">$E$138-E84</f>
        <v>54</v>
      </c>
      <c r="G84" s="12">
        <f t="shared" si="4"/>
        <v>300</v>
      </c>
      <c r="H84" s="28">
        <f aca="true" t="shared" si="6" ref="H84:H138">G84*(1+$J$19)^F84</f>
        <v>1404.5962088977947</v>
      </c>
    </row>
    <row r="85" spans="1:8" ht="12.75">
      <c r="A85" s="18"/>
      <c r="B85" s="12" t="s">
        <v>9</v>
      </c>
      <c r="C85" s="18"/>
      <c r="E85" s="5">
        <v>67</v>
      </c>
      <c r="F85" s="12">
        <f t="shared" si="5"/>
        <v>53</v>
      </c>
      <c r="G85" s="12">
        <f t="shared" si="4"/>
        <v>300</v>
      </c>
      <c r="H85" s="28">
        <f t="shared" si="6"/>
        <v>1365.0108930007723</v>
      </c>
    </row>
    <row r="86" spans="1:8" ht="12.75">
      <c r="A86" s="18"/>
      <c r="B86" s="12" t="s">
        <v>9</v>
      </c>
      <c r="C86" s="18"/>
      <c r="E86" s="5">
        <v>68</v>
      </c>
      <c r="F86" s="12">
        <f t="shared" si="5"/>
        <v>52</v>
      </c>
      <c r="G86" s="12">
        <f t="shared" si="4"/>
        <v>300</v>
      </c>
      <c r="H86" s="28">
        <f t="shared" si="6"/>
        <v>1326.5411982514795</v>
      </c>
    </row>
    <row r="87" spans="5:8" ht="12.75">
      <c r="E87" s="5">
        <v>69</v>
      </c>
      <c r="F87" s="12">
        <f t="shared" si="5"/>
        <v>51</v>
      </c>
      <c r="G87" s="12">
        <f t="shared" si="4"/>
        <v>300</v>
      </c>
      <c r="H87" s="28">
        <f t="shared" si="6"/>
        <v>1289.1556834319529</v>
      </c>
    </row>
    <row r="88" spans="5:8" ht="12.75">
      <c r="E88" s="5">
        <v>70</v>
      </c>
      <c r="F88" s="12">
        <f t="shared" si="5"/>
        <v>50</v>
      </c>
      <c r="G88" s="12">
        <f t="shared" si="4"/>
        <v>300</v>
      </c>
      <c r="H88" s="28">
        <f t="shared" si="6"/>
        <v>1252.8237934226947</v>
      </c>
    </row>
    <row r="89" spans="5:8" ht="12.75">
      <c r="E89" s="5">
        <v>71</v>
      </c>
      <c r="F89" s="12">
        <f t="shared" si="5"/>
        <v>49</v>
      </c>
      <c r="G89" s="12">
        <f t="shared" si="4"/>
        <v>300</v>
      </c>
      <c r="H89" s="28">
        <f t="shared" si="6"/>
        <v>1217.515834230024</v>
      </c>
    </row>
    <row r="90" spans="5:8" ht="12.75">
      <c r="E90" s="5">
        <v>72</v>
      </c>
      <c r="F90" s="12">
        <f t="shared" si="5"/>
        <v>48</v>
      </c>
      <c r="G90" s="12">
        <f t="shared" si="4"/>
        <v>300</v>
      </c>
      <c r="H90" s="28">
        <f t="shared" si="6"/>
        <v>1183.2029487172247</v>
      </c>
    </row>
    <row r="91" spans="5:8" ht="12.75">
      <c r="E91" s="5">
        <v>73</v>
      </c>
      <c r="F91" s="12">
        <f t="shared" si="5"/>
        <v>47</v>
      </c>
      <c r="G91" s="12">
        <f t="shared" si="4"/>
        <v>300</v>
      </c>
      <c r="H91" s="28">
        <f t="shared" si="6"/>
        <v>1149.8570930196547</v>
      </c>
    </row>
    <row r="92" spans="5:8" ht="12.75">
      <c r="E92" s="5">
        <v>74</v>
      </c>
      <c r="F92" s="12">
        <f t="shared" si="5"/>
        <v>46</v>
      </c>
      <c r="G92" s="12">
        <f t="shared" si="4"/>
        <v>300</v>
      </c>
      <c r="H92" s="28">
        <f t="shared" si="6"/>
        <v>1117.4510136245428</v>
      </c>
    </row>
    <row r="93" spans="5:8" ht="12.75">
      <c r="E93" s="5">
        <v>75</v>
      </c>
      <c r="F93" s="12">
        <f t="shared" si="5"/>
        <v>45</v>
      </c>
      <c r="G93" s="12">
        <f t="shared" si="4"/>
        <v>300</v>
      </c>
      <c r="H93" s="28">
        <f t="shared" si="6"/>
        <v>1085.9582250967376</v>
      </c>
    </row>
    <row r="94" spans="5:8" ht="12.75">
      <c r="E94" s="5">
        <v>76</v>
      </c>
      <c r="F94" s="12">
        <f t="shared" si="5"/>
        <v>44</v>
      </c>
      <c r="G94" s="12">
        <f t="shared" si="4"/>
        <v>300</v>
      </c>
      <c r="H94" s="28">
        <f t="shared" si="6"/>
        <v>1055.3529884322038</v>
      </c>
    </row>
    <row r="95" spans="5:8" ht="12.75">
      <c r="E95" s="5">
        <v>77</v>
      </c>
      <c r="F95" s="12">
        <f t="shared" si="5"/>
        <v>43</v>
      </c>
      <c r="G95" s="12">
        <f t="shared" si="4"/>
        <v>300</v>
      </c>
      <c r="H95" s="28">
        <f t="shared" si="6"/>
        <v>1025.610290021578</v>
      </c>
    </row>
    <row r="96" spans="5:8" ht="12.75">
      <c r="E96" s="5">
        <v>78</v>
      </c>
      <c r="F96" s="12">
        <f t="shared" si="5"/>
        <v>42</v>
      </c>
      <c r="G96" s="12">
        <f t="shared" si="4"/>
        <v>300</v>
      </c>
      <c r="H96" s="28">
        <f t="shared" si="6"/>
        <v>996.7058212065872</v>
      </c>
    </row>
    <row r="97" spans="5:8" ht="12.75">
      <c r="E97" s="5">
        <v>79</v>
      </c>
      <c r="F97" s="12">
        <f t="shared" si="5"/>
        <v>41</v>
      </c>
      <c r="G97" s="12">
        <f t="shared" si="4"/>
        <v>300</v>
      </c>
      <c r="H97" s="28">
        <f t="shared" si="6"/>
        <v>968.615958412621</v>
      </c>
    </row>
    <row r="98" spans="5:8" ht="12.75">
      <c r="E98" s="5">
        <v>80</v>
      </c>
      <c r="F98" s="12">
        <f t="shared" si="5"/>
        <v>40</v>
      </c>
      <c r="G98" s="12">
        <f t="shared" si="4"/>
        <v>300</v>
      </c>
      <c r="H98" s="28">
        <f t="shared" si="6"/>
        <v>941.3177438412256</v>
      </c>
    </row>
    <row r="99" spans="5:8" ht="12.75">
      <c r="E99" s="5">
        <v>81</v>
      </c>
      <c r="F99" s="12">
        <f t="shared" si="5"/>
        <v>39</v>
      </c>
      <c r="G99" s="12">
        <f t="shared" si="4"/>
        <v>300</v>
      </c>
      <c r="H99" s="28">
        <f t="shared" si="6"/>
        <v>914.7888667067306</v>
      </c>
    </row>
    <row r="100" spans="5:8" ht="12.75">
      <c r="E100" s="5">
        <v>82</v>
      </c>
      <c r="F100" s="12">
        <f t="shared" si="5"/>
        <v>38</v>
      </c>
      <c r="G100" s="12">
        <f t="shared" si="4"/>
        <v>300</v>
      </c>
      <c r="H100" s="28">
        <f t="shared" si="6"/>
        <v>889.0076450016817</v>
      </c>
    </row>
    <row r="101" spans="5:8" ht="12.75">
      <c r="E101" s="5">
        <v>83</v>
      </c>
      <c r="F101" s="12">
        <f t="shared" si="5"/>
        <v>37</v>
      </c>
      <c r="G101" s="12">
        <f t="shared" si="4"/>
        <v>300</v>
      </c>
      <c r="H101" s="28">
        <f t="shared" si="6"/>
        <v>863.9530077761727</v>
      </c>
    </row>
    <row r="102" spans="5:8" ht="12.75">
      <c r="E102" s="5">
        <v>84</v>
      </c>
      <c r="F102" s="12">
        <f t="shared" si="5"/>
        <v>36</v>
      </c>
      <c r="G102" s="12">
        <f t="shared" si="4"/>
        <v>300</v>
      </c>
      <c r="H102" s="28">
        <f t="shared" si="6"/>
        <v>839.6044779165917</v>
      </c>
    </row>
    <row r="103" spans="5:8" ht="12.75">
      <c r="E103" s="5">
        <v>85</v>
      </c>
      <c r="F103" s="12">
        <f t="shared" si="5"/>
        <v>35</v>
      </c>
      <c r="G103" s="12">
        <f t="shared" si="4"/>
        <v>300</v>
      </c>
      <c r="H103" s="28">
        <f t="shared" si="6"/>
        <v>815.9421554097099</v>
      </c>
    </row>
    <row r="104" spans="5:8" ht="12.75">
      <c r="E104" s="5">
        <v>86</v>
      </c>
      <c r="F104" s="12">
        <f t="shared" si="5"/>
        <v>34</v>
      </c>
      <c r="G104" s="12">
        <f t="shared" si="4"/>
        <v>300</v>
      </c>
      <c r="H104" s="28">
        <f t="shared" si="6"/>
        <v>792.9467010784356</v>
      </c>
    </row>
    <row r="105" spans="5:8" ht="12.75">
      <c r="E105" s="5">
        <v>87</v>
      </c>
      <c r="F105" s="12">
        <f t="shared" si="5"/>
        <v>33</v>
      </c>
      <c r="G105" s="12">
        <f t="shared" si="4"/>
        <v>300</v>
      </c>
      <c r="H105" s="28">
        <f t="shared" si="6"/>
        <v>770.5993207759334</v>
      </c>
    </row>
    <row r="106" spans="5:8" ht="12.75">
      <c r="E106" s="5">
        <v>88</v>
      </c>
      <c r="F106" s="12">
        <f t="shared" si="5"/>
        <v>32</v>
      </c>
      <c r="G106" s="12">
        <f t="shared" si="4"/>
        <v>300</v>
      </c>
      <c r="H106" s="28">
        <f t="shared" si="6"/>
        <v>748.8817500252026</v>
      </c>
    </row>
    <row r="107" spans="5:8" ht="12.75">
      <c r="E107" s="5">
        <v>89</v>
      </c>
      <c r="F107" s="12">
        <f t="shared" si="5"/>
        <v>31</v>
      </c>
      <c r="G107" s="12">
        <f t="shared" si="4"/>
        <v>300</v>
      </c>
      <c r="H107" s="28">
        <f t="shared" si="6"/>
        <v>727.7762390915478</v>
      </c>
    </row>
    <row r="108" spans="5:8" ht="12.75">
      <c r="E108" s="5">
        <v>90</v>
      </c>
      <c r="F108" s="12">
        <f t="shared" si="5"/>
        <v>30</v>
      </c>
      <c r="G108" s="12">
        <f t="shared" si="4"/>
        <v>300</v>
      </c>
      <c r="H108" s="28">
        <f t="shared" si="6"/>
        <v>707.265538475751</v>
      </c>
    </row>
    <row r="109" spans="5:8" ht="12.75">
      <c r="E109" s="5">
        <v>91</v>
      </c>
      <c r="F109" s="12">
        <f t="shared" si="5"/>
        <v>29</v>
      </c>
      <c r="G109" s="12">
        <f t="shared" si="4"/>
        <v>300</v>
      </c>
      <c r="H109" s="28">
        <f t="shared" si="6"/>
        <v>687.3328848160846</v>
      </c>
    </row>
    <row r="110" spans="5:8" ht="12.75">
      <c r="E110" s="5">
        <v>92</v>
      </c>
      <c r="F110" s="12">
        <f t="shared" si="5"/>
        <v>28</v>
      </c>
      <c r="G110" s="12">
        <f t="shared" si="4"/>
        <v>300</v>
      </c>
      <c r="H110" s="28">
        <f t="shared" si="6"/>
        <v>667.961987187643</v>
      </c>
    </row>
    <row r="111" spans="5:8" ht="12.75">
      <c r="E111" s="5">
        <v>93</v>
      </c>
      <c r="F111" s="12">
        <f t="shared" si="5"/>
        <v>27</v>
      </c>
      <c r="G111" s="12">
        <f t="shared" si="4"/>
        <v>300</v>
      </c>
      <c r="H111" s="28">
        <f t="shared" si="6"/>
        <v>649.1370137877968</v>
      </c>
    </row>
    <row r="112" spans="5:8" ht="12.75">
      <c r="E112" s="5">
        <v>94</v>
      </c>
      <c r="F112" s="12">
        <f t="shared" si="5"/>
        <v>26</v>
      </c>
      <c r="G112" s="12">
        <f t="shared" si="4"/>
        <v>300</v>
      </c>
      <c r="H112" s="28">
        <f t="shared" si="6"/>
        <v>630.8425789968874</v>
      </c>
    </row>
    <row r="113" spans="5:8" ht="12.75">
      <c r="E113" s="5">
        <v>95</v>
      </c>
      <c r="F113" s="12">
        <f t="shared" si="5"/>
        <v>25</v>
      </c>
      <c r="G113" s="12">
        <f t="shared" si="4"/>
        <v>300</v>
      </c>
      <c r="H113" s="28">
        <f t="shared" si="6"/>
        <v>613.0637308035833</v>
      </c>
    </row>
    <row r="114" spans="5:8" ht="12.75">
      <c r="E114" s="5">
        <v>96</v>
      </c>
      <c r="F114" s="12">
        <f t="shared" si="5"/>
        <v>24</v>
      </c>
      <c r="G114" s="12">
        <f t="shared" si="4"/>
        <v>300</v>
      </c>
      <c r="H114" s="28">
        <f t="shared" si="6"/>
        <v>595.7859385846291</v>
      </c>
    </row>
    <row r="115" spans="5:8" ht="12.75">
      <c r="E115" s="5">
        <v>97</v>
      </c>
      <c r="F115" s="12">
        <f t="shared" si="5"/>
        <v>23</v>
      </c>
      <c r="G115" s="12">
        <f t="shared" si="4"/>
        <v>300</v>
      </c>
      <c r="H115" s="28">
        <f t="shared" si="6"/>
        <v>578.9950812289884</v>
      </c>
    </row>
    <row r="116" spans="5:8" ht="12.75">
      <c r="E116" s="5">
        <v>98</v>
      </c>
      <c r="F116" s="12">
        <f t="shared" si="5"/>
        <v>22</v>
      </c>
      <c r="G116" s="12">
        <f t="shared" si="4"/>
        <v>300</v>
      </c>
      <c r="H116" s="28">
        <f t="shared" si="6"/>
        <v>562.6774355966845</v>
      </c>
    </row>
    <row r="117" spans="5:8" ht="12.75">
      <c r="E117" s="5">
        <v>99</v>
      </c>
      <c r="F117" s="12">
        <f t="shared" si="5"/>
        <v>21</v>
      </c>
      <c r="G117" s="12">
        <f t="shared" si="4"/>
        <v>300</v>
      </c>
      <c r="H117" s="28">
        <f t="shared" si="6"/>
        <v>546.8196653029005</v>
      </c>
    </row>
    <row r="118" spans="5:8" ht="12.75">
      <c r="E118" s="5">
        <v>100</v>
      </c>
      <c r="F118" s="12">
        <f t="shared" si="5"/>
        <v>20</v>
      </c>
      <c r="G118" s="12">
        <f t="shared" si="4"/>
        <v>300</v>
      </c>
      <c r="H118" s="28">
        <f t="shared" si="6"/>
        <v>531.4088098181735</v>
      </c>
    </row>
    <row r="119" spans="5:8" ht="12.75">
      <c r="E119" s="5">
        <v>101</v>
      </c>
      <c r="F119" s="12">
        <f t="shared" si="5"/>
        <v>19</v>
      </c>
      <c r="G119" s="12">
        <f t="shared" si="4"/>
        <v>300</v>
      </c>
      <c r="H119" s="28">
        <f t="shared" si="6"/>
        <v>516.432273875776</v>
      </c>
    </row>
    <row r="120" spans="5:8" ht="12.75">
      <c r="E120" s="5">
        <v>102</v>
      </c>
      <c r="F120" s="12">
        <f t="shared" si="5"/>
        <v>18</v>
      </c>
      <c r="G120" s="12">
        <f t="shared" si="4"/>
        <v>300</v>
      </c>
      <c r="H120" s="28">
        <f t="shared" si="6"/>
        <v>501.8778171776249</v>
      </c>
    </row>
    <row r="121" spans="5:8" ht="12.75">
      <c r="E121" s="5">
        <v>103</v>
      </c>
      <c r="F121" s="12">
        <f t="shared" si="5"/>
        <v>17</v>
      </c>
      <c r="G121" s="12">
        <f t="shared" si="4"/>
        <v>300</v>
      </c>
      <c r="H121" s="28">
        <f t="shared" si="6"/>
        <v>487.733544390306</v>
      </c>
    </row>
    <row r="122" spans="5:8" ht="12.75">
      <c r="E122" s="5">
        <v>104</v>
      </c>
      <c r="F122" s="12">
        <f t="shared" si="5"/>
        <v>16</v>
      </c>
      <c r="G122" s="12">
        <f t="shared" si="4"/>
        <v>300</v>
      </c>
      <c r="H122" s="28">
        <f t="shared" si="6"/>
        <v>473.98789542303797</v>
      </c>
    </row>
    <row r="123" spans="5:8" ht="12.75">
      <c r="E123" s="5">
        <v>105</v>
      </c>
      <c r="F123" s="12">
        <f t="shared" si="5"/>
        <v>15</v>
      </c>
      <c r="G123" s="12">
        <f t="shared" si="4"/>
        <v>300</v>
      </c>
      <c r="H123" s="28">
        <f t="shared" si="6"/>
        <v>460.6296359796288</v>
      </c>
    </row>
    <row r="124" spans="5:8" ht="12.75">
      <c r="E124" s="5">
        <v>106</v>
      </c>
      <c r="F124" s="12">
        <f t="shared" si="5"/>
        <v>14</v>
      </c>
      <c r="G124" s="12">
        <f t="shared" si="4"/>
        <v>300</v>
      </c>
      <c r="H124" s="28">
        <f t="shared" si="6"/>
        <v>447.6478483767043</v>
      </c>
    </row>
    <row r="125" spans="5:8" ht="12.75">
      <c r="E125" s="5">
        <v>107</v>
      </c>
      <c r="F125" s="12">
        <f t="shared" si="5"/>
        <v>13</v>
      </c>
      <c r="G125" s="12">
        <f t="shared" si="4"/>
        <v>300</v>
      </c>
      <c r="H125" s="28">
        <f t="shared" si="6"/>
        <v>435.03192262070394</v>
      </c>
    </row>
    <row r="126" spans="5:8" ht="12.75">
      <c r="E126" s="5">
        <v>108</v>
      </c>
      <c r="F126" s="12">
        <f t="shared" si="5"/>
        <v>12</v>
      </c>
      <c r="G126" s="12">
        <f t="shared" si="4"/>
        <v>300</v>
      </c>
      <c r="H126" s="28">
        <f t="shared" si="6"/>
        <v>422.7715477363498</v>
      </c>
    </row>
    <row r="127" spans="5:8" ht="12.75">
      <c r="E127" s="5">
        <v>109</v>
      </c>
      <c r="F127" s="12">
        <f t="shared" si="5"/>
        <v>11</v>
      </c>
      <c r="G127" s="12">
        <f t="shared" si="4"/>
        <v>300</v>
      </c>
      <c r="H127" s="28">
        <f t="shared" si="6"/>
        <v>410.8567033395042</v>
      </c>
    </row>
    <row r="128" spans="5:8" ht="12.75">
      <c r="E128" s="5">
        <v>110</v>
      </c>
      <c r="F128" s="12">
        <f t="shared" si="5"/>
        <v>10</v>
      </c>
      <c r="G128" s="12">
        <f t="shared" si="4"/>
        <v>300</v>
      </c>
      <c r="H128" s="28">
        <f t="shared" si="6"/>
        <v>399.277651447526</v>
      </c>
    </row>
    <row r="129" spans="5:8" ht="12.75">
      <c r="E129" s="5">
        <v>111</v>
      </c>
      <c r="F129" s="12">
        <f t="shared" si="5"/>
        <v>9</v>
      </c>
      <c r="G129" s="12">
        <f t="shared" si="4"/>
        <v>300</v>
      </c>
      <c r="H129" s="28">
        <f t="shared" si="6"/>
        <v>388.0249285204334</v>
      </c>
    </row>
    <row r="130" spans="5:8" ht="12.75">
      <c r="E130" s="5">
        <v>112</v>
      </c>
      <c r="F130" s="12">
        <f t="shared" si="5"/>
        <v>8</v>
      </c>
      <c r="G130" s="12">
        <f t="shared" si="4"/>
        <v>300</v>
      </c>
      <c r="H130" s="28">
        <f t="shared" si="6"/>
        <v>377.08933772636874</v>
      </c>
    </row>
    <row r="131" spans="5:8" ht="12.75">
      <c r="E131" s="5">
        <v>113</v>
      </c>
      <c r="F131" s="12">
        <f t="shared" si="5"/>
        <v>7</v>
      </c>
      <c r="G131" s="12">
        <f t="shared" si="4"/>
        <v>300</v>
      </c>
      <c r="H131" s="28">
        <f t="shared" si="6"/>
        <v>366.46194142504254</v>
      </c>
    </row>
    <row r="132" spans="5:8" ht="12.75">
      <c r="E132" s="5">
        <v>114</v>
      </c>
      <c r="F132" s="12">
        <f t="shared" si="5"/>
        <v>6</v>
      </c>
      <c r="G132" s="12">
        <f t="shared" si="4"/>
        <v>300</v>
      </c>
      <c r="H132" s="28">
        <f t="shared" si="6"/>
        <v>356.1340538630151</v>
      </c>
    </row>
    <row r="133" spans="5:8" ht="12.75">
      <c r="E133" s="5">
        <v>115</v>
      </c>
      <c r="F133" s="12">
        <f t="shared" si="5"/>
        <v>5</v>
      </c>
      <c r="G133" s="12">
        <f t="shared" si="4"/>
        <v>300</v>
      </c>
      <c r="H133" s="28">
        <f t="shared" si="6"/>
        <v>346.0972340748446</v>
      </c>
    </row>
    <row r="134" spans="5:8" ht="12.75">
      <c r="E134" s="5">
        <v>116</v>
      </c>
      <c r="F134" s="12">
        <f t="shared" si="5"/>
        <v>4</v>
      </c>
      <c r="G134" s="12">
        <f t="shared" si="4"/>
        <v>300</v>
      </c>
      <c r="H134" s="28">
        <f t="shared" si="6"/>
        <v>336.34327898429996</v>
      </c>
    </row>
    <row r="135" spans="5:8" ht="12.75">
      <c r="E135" s="5">
        <v>117</v>
      </c>
      <c r="F135" s="12">
        <f t="shared" si="5"/>
        <v>3</v>
      </c>
      <c r="G135" s="12">
        <f t="shared" si="4"/>
        <v>300</v>
      </c>
      <c r="H135" s="28">
        <f t="shared" si="6"/>
        <v>326.86421669999993</v>
      </c>
    </row>
    <row r="136" spans="5:8" ht="12.75">
      <c r="E136" s="5">
        <v>118</v>
      </c>
      <c r="F136" s="12">
        <f t="shared" si="5"/>
        <v>2</v>
      </c>
      <c r="G136" s="12">
        <f t="shared" si="4"/>
        <v>300</v>
      </c>
      <c r="H136" s="28">
        <f t="shared" si="6"/>
        <v>317.65229999999997</v>
      </c>
    </row>
    <row r="137" spans="5:8" ht="12.75">
      <c r="E137" s="5">
        <v>119</v>
      </c>
      <c r="F137" s="12">
        <f t="shared" si="5"/>
        <v>1</v>
      </c>
      <c r="G137" s="12">
        <f t="shared" si="4"/>
        <v>300</v>
      </c>
      <c r="H137" s="28">
        <f t="shared" si="6"/>
        <v>308.7</v>
      </c>
    </row>
    <row r="138" spans="5:8" ht="12.75">
      <c r="E138" s="9">
        <v>120</v>
      </c>
      <c r="F138" s="59">
        <f t="shared" si="5"/>
        <v>0</v>
      </c>
      <c r="G138" s="59">
        <f t="shared" si="4"/>
        <v>300</v>
      </c>
      <c r="H138" s="54">
        <f t="shared" si="6"/>
        <v>300</v>
      </c>
    </row>
    <row r="139" ht="12.75">
      <c r="E139" s="5" t="s">
        <v>9</v>
      </c>
    </row>
  </sheetData>
  <printOptions/>
  <pageMargins left="0.75" right="0.75" top="1" bottom="1" header="0" footer="0"/>
  <pageSetup horizontalDpi="300" verticalDpi="300" orientation="portrait" scale="70" r:id="rId2"/>
  <drawing r:id="rId1"/>
</worksheet>
</file>

<file path=xl/worksheets/sheet7.xml><?xml version="1.0" encoding="utf-8"?>
<worksheet xmlns="http://schemas.openxmlformats.org/spreadsheetml/2006/main" xmlns:r="http://schemas.openxmlformats.org/officeDocument/2006/relationships">
  <dimension ref="A1:J77"/>
  <sheetViews>
    <sheetView workbookViewId="0" topLeftCell="D31">
      <selection activeCell="F50" sqref="F50"/>
    </sheetView>
  </sheetViews>
  <sheetFormatPr defaultColWidth="11.421875" defaultRowHeight="12.75"/>
  <cols>
    <col min="3" max="3" width="13.140625" style="0" customWidth="1"/>
    <col min="4" max="4" width="14.140625" style="0" customWidth="1"/>
    <col min="5" max="5" width="13.7109375" style="0" bestFit="1" customWidth="1"/>
    <col min="7" max="7" width="15.140625" style="0" customWidth="1"/>
    <col min="8" max="8" width="16.28125" style="0" customWidth="1"/>
    <col min="10" max="10" width="13.28125" style="0" customWidth="1"/>
    <col min="11" max="11" width="15.28125" style="0" customWidth="1"/>
  </cols>
  <sheetData>
    <row r="1" spans="1:7" ht="12.75">
      <c r="A1" s="37" t="s">
        <v>38</v>
      </c>
      <c r="C1" s="14"/>
      <c r="D1" s="14"/>
      <c r="E1" s="14"/>
      <c r="F1" s="14"/>
      <c r="G1" s="14"/>
    </row>
    <row r="2" spans="3:4" ht="12.75">
      <c r="C2" s="14"/>
      <c r="D2" s="14"/>
    </row>
    <row r="14" spans="2:5" ht="12.75">
      <c r="B14" s="91" t="s">
        <v>24</v>
      </c>
      <c r="C14" s="18"/>
      <c r="D14" s="18" t="s">
        <v>32</v>
      </c>
      <c r="E14" s="18"/>
    </row>
    <row r="15" spans="2:5" ht="12.75">
      <c r="B15" s="92" t="s">
        <v>0</v>
      </c>
      <c r="C15" s="84" t="s">
        <v>1</v>
      </c>
      <c r="D15" s="92" t="s">
        <v>15</v>
      </c>
      <c r="E15" s="84" t="s">
        <v>10</v>
      </c>
    </row>
    <row r="16" spans="2:5" ht="12.75">
      <c r="B16" s="86"/>
      <c r="C16" s="85" t="s">
        <v>5</v>
      </c>
      <c r="D16" s="85"/>
      <c r="E16" s="85"/>
    </row>
    <row r="17" spans="2:5" ht="12.75">
      <c r="B17" s="12">
        <v>0</v>
      </c>
      <c r="C17" s="12"/>
      <c r="D17" s="12"/>
      <c r="E17" s="12"/>
    </row>
    <row r="18" spans="2:8" ht="12.75">
      <c r="B18" s="12">
        <v>1</v>
      </c>
      <c r="C18" s="12">
        <v>1</v>
      </c>
      <c r="D18" s="12">
        <f>$G$33</f>
        <v>500</v>
      </c>
      <c r="E18" s="75">
        <f>D18/(1+$G$30)^C18</f>
        <v>486.38132295719845</v>
      </c>
      <c r="G18" s="19"/>
      <c r="H18" s="45"/>
    </row>
    <row r="19" spans="2:8" ht="12.75">
      <c r="B19" s="12">
        <v>2</v>
      </c>
      <c r="C19" s="12">
        <v>2</v>
      </c>
      <c r="D19" s="12">
        <f>$G$33</f>
        <v>500</v>
      </c>
      <c r="E19" s="75">
        <f aca="true" t="shared" si="0" ref="E19:E77">D19/(1+$G$30)^C19</f>
        <v>473.1335826431892</v>
      </c>
      <c r="G19" s="19"/>
      <c r="H19" s="63"/>
    </row>
    <row r="20" spans="2:8" ht="12.75">
      <c r="B20" s="12">
        <v>3</v>
      </c>
      <c r="C20" s="12">
        <v>3</v>
      </c>
      <c r="D20" s="12">
        <f>$G$33</f>
        <v>500</v>
      </c>
      <c r="E20" s="75">
        <f t="shared" si="0"/>
        <v>460.24667572294663</v>
      </c>
      <c r="G20" s="19"/>
      <c r="H20" s="64"/>
    </row>
    <row r="21" spans="2:8" ht="12.75">
      <c r="B21" s="12">
        <v>4</v>
      </c>
      <c r="C21" s="12">
        <v>4</v>
      </c>
      <c r="D21" s="12">
        <f aca="true" t="shared" si="1" ref="D21:D52">$G$33</f>
        <v>500</v>
      </c>
      <c r="E21" s="75">
        <f t="shared" si="0"/>
        <v>447.710774049559</v>
      </c>
      <c r="G21" s="19"/>
      <c r="H21" s="65"/>
    </row>
    <row r="22" spans="2:8" ht="12.75">
      <c r="B22" s="12">
        <v>5</v>
      </c>
      <c r="C22" s="12">
        <v>5</v>
      </c>
      <c r="D22" s="12">
        <f t="shared" si="1"/>
        <v>500</v>
      </c>
      <c r="E22" s="75">
        <f t="shared" si="0"/>
        <v>435.51631716883173</v>
      </c>
      <c r="G22" s="19"/>
      <c r="H22" s="19"/>
    </row>
    <row r="23" spans="2:8" ht="12.75">
      <c r="B23" s="20">
        <v>6</v>
      </c>
      <c r="C23" s="12">
        <v>6</v>
      </c>
      <c r="D23" s="12">
        <f t="shared" si="1"/>
        <v>500</v>
      </c>
      <c r="E23" s="75">
        <f t="shared" si="0"/>
        <v>423.6540050280464</v>
      </c>
      <c r="G23" s="19"/>
      <c r="H23" s="20"/>
    </row>
    <row r="24" spans="2:8" ht="12.75">
      <c r="B24" s="20">
        <v>7</v>
      </c>
      <c r="C24" s="12">
        <v>7</v>
      </c>
      <c r="D24" s="12">
        <f t="shared" si="1"/>
        <v>500</v>
      </c>
      <c r="E24" s="75">
        <f t="shared" si="0"/>
        <v>412.1147908833136</v>
      </c>
      <c r="G24" s="19"/>
      <c r="H24" s="65"/>
    </row>
    <row r="25" spans="2:8" ht="12.75">
      <c r="B25" s="20">
        <v>8</v>
      </c>
      <c r="C25" s="12">
        <v>8</v>
      </c>
      <c r="D25" s="12">
        <f t="shared" si="1"/>
        <v>500</v>
      </c>
      <c r="E25" s="75">
        <f t="shared" si="0"/>
        <v>400.8898744001105</v>
      </c>
      <c r="G25" s="19"/>
      <c r="H25" s="19"/>
    </row>
    <row r="26" spans="2:5" ht="12.75">
      <c r="B26" s="20">
        <v>9</v>
      </c>
      <c r="C26" s="12">
        <v>9</v>
      </c>
      <c r="D26" s="12">
        <f t="shared" si="1"/>
        <v>500</v>
      </c>
      <c r="E26" s="75">
        <f t="shared" si="0"/>
        <v>389.9706949417417</v>
      </c>
    </row>
    <row r="27" spans="2:5" ht="12.75">
      <c r="B27" s="20">
        <v>10</v>
      </c>
      <c r="C27" s="12">
        <v>10</v>
      </c>
      <c r="D27" s="12">
        <f t="shared" si="1"/>
        <v>500</v>
      </c>
      <c r="E27" s="75">
        <f t="shared" si="0"/>
        <v>379.34892504060485</v>
      </c>
    </row>
    <row r="28" spans="2:7" ht="12.75">
      <c r="B28" s="20">
        <v>11</v>
      </c>
      <c r="C28" s="12">
        <v>11</v>
      </c>
      <c r="D28" s="12">
        <f t="shared" si="1"/>
        <v>500</v>
      </c>
      <c r="E28" s="75">
        <f t="shared" si="0"/>
        <v>369.016464047281</v>
      </c>
      <c r="G28" s="19" t="s">
        <v>4</v>
      </c>
    </row>
    <row r="29" spans="2:7" ht="12.75">
      <c r="B29" s="20">
        <v>12</v>
      </c>
      <c r="C29" s="12">
        <v>12</v>
      </c>
      <c r="D29" s="12">
        <f t="shared" si="1"/>
        <v>500</v>
      </c>
      <c r="E29" s="75">
        <f t="shared" si="0"/>
        <v>358.9654319526079</v>
      </c>
      <c r="G29" s="85" t="s">
        <v>11</v>
      </c>
    </row>
    <row r="30" spans="2:7" ht="12.75">
      <c r="B30" s="20">
        <v>13</v>
      </c>
      <c r="C30" s="12">
        <v>13</v>
      </c>
      <c r="D30" s="12">
        <f t="shared" si="1"/>
        <v>500</v>
      </c>
      <c r="E30" s="75">
        <f t="shared" si="0"/>
        <v>349.18816337802326</v>
      </c>
      <c r="G30" s="46">
        <v>0.028</v>
      </c>
    </row>
    <row r="31" spans="2:5" ht="12.75">
      <c r="B31" s="20">
        <v>14</v>
      </c>
      <c r="C31" s="12">
        <v>14</v>
      </c>
      <c r="D31" s="12">
        <f t="shared" si="1"/>
        <v>500</v>
      </c>
      <c r="E31" s="75">
        <f t="shared" si="0"/>
        <v>339.67720172959463</v>
      </c>
    </row>
    <row r="32" spans="2:9" ht="12.75">
      <c r="B32" s="20">
        <v>15</v>
      </c>
      <c r="C32" s="12">
        <v>15</v>
      </c>
      <c r="D32" s="12">
        <f t="shared" si="1"/>
        <v>500</v>
      </c>
      <c r="E32" s="75">
        <f t="shared" si="0"/>
        <v>330.4252935112788</v>
      </c>
      <c r="G32" s="86" t="s">
        <v>16</v>
      </c>
      <c r="H32" s="86" t="s">
        <v>0</v>
      </c>
      <c r="I32" s="20"/>
    </row>
    <row r="33" spans="2:9" ht="12.75">
      <c r="B33" s="20">
        <v>16</v>
      </c>
      <c r="C33" s="12">
        <v>16</v>
      </c>
      <c r="D33" s="12">
        <f t="shared" si="1"/>
        <v>500</v>
      </c>
      <c r="E33" s="75">
        <f t="shared" si="0"/>
        <v>321.4253827930728</v>
      </c>
      <c r="G33" s="20">
        <v>500</v>
      </c>
      <c r="H33" s="20">
        <v>60</v>
      </c>
      <c r="I33" s="20"/>
    </row>
    <row r="34" spans="2:5" ht="12.75">
      <c r="B34" s="20">
        <v>17</v>
      </c>
      <c r="C34" s="12">
        <v>17</v>
      </c>
      <c r="D34" s="12">
        <f t="shared" si="1"/>
        <v>500</v>
      </c>
      <c r="E34" s="75">
        <f t="shared" si="0"/>
        <v>312.6706058298373</v>
      </c>
    </row>
    <row r="35" spans="2:8" ht="12.75">
      <c r="B35" s="20">
        <v>18</v>
      </c>
      <c r="C35" s="12">
        <v>18</v>
      </c>
      <c r="D35" s="12">
        <f t="shared" si="1"/>
        <v>500</v>
      </c>
      <c r="E35" s="75">
        <f t="shared" si="0"/>
        <v>304.15428582669006</v>
      </c>
      <c r="G35" s="37" t="s">
        <v>23</v>
      </c>
      <c r="H35" s="37"/>
    </row>
    <row r="36" spans="2:5" ht="12.75">
      <c r="B36" s="20">
        <v>19</v>
      </c>
      <c r="C36" s="12">
        <v>19</v>
      </c>
      <c r="D36" s="12">
        <f t="shared" si="1"/>
        <v>500</v>
      </c>
      <c r="E36" s="75">
        <f t="shared" si="0"/>
        <v>295.86992784697475</v>
      </c>
    </row>
    <row r="37" spans="1:7" ht="12.75">
      <c r="A37" s="18"/>
      <c r="B37" s="20">
        <v>20</v>
      </c>
      <c r="C37" s="12">
        <v>20</v>
      </c>
      <c r="D37" s="12">
        <f t="shared" si="1"/>
        <v>500</v>
      </c>
      <c r="E37" s="75">
        <f t="shared" si="0"/>
        <v>287.8112138589248</v>
      </c>
      <c r="G37" t="s">
        <v>33</v>
      </c>
    </row>
    <row r="38" spans="2:10" ht="12.75">
      <c r="B38" s="20">
        <v>21</v>
      </c>
      <c r="C38" s="12">
        <v>21</v>
      </c>
      <c r="D38" s="12">
        <f t="shared" si="1"/>
        <v>500</v>
      </c>
      <c r="E38" s="75">
        <f t="shared" si="0"/>
        <v>279.97199791724205</v>
      </c>
      <c r="G38" s="84" t="s">
        <v>6</v>
      </c>
      <c r="H38" s="84" t="s">
        <v>3</v>
      </c>
      <c r="I38" s="83" t="s">
        <v>39</v>
      </c>
      <c r="J38" s="84" t="s">
        <v>41</v>
      </c>
    </row>
    <row r="39" spans="2:10" ht="12.75">
      <c r="B39" s="20">
        <v>22</v>
      </c>
      <c r="C39" s="12">
        <v>22</v>
      </c>
      <c r="D39" s="12">
        <f t="shared" si="1"/>
        <v>500</v>
      </c>
      <c r="E39" s="75">
        <f t="shared" si="0"/>
        <v>272.3463014759164</v>
      </c>
      <c r="G39" s="85" t="s">
        <v>7</v>
      </c>
      <c r="H39" s="85" t="s">
        <v>15</v>
      </c>
      <c r="I39" s="90" t="s">
        <v>40</v>
      </c>
      <c r="J39" s="85" t="s">
        <v>42</v>
      </c>
    </row>
    <row r="40" spans="2:10" ht="12.75">
      <c r="B40" s="20">
        <v>23</v>
      </c>
      <c r="C40" s="12">
        <v>23</v>
      </c>
      <c r="D40" s="12">
        <f t="shared" si="1"/>
        <v>500</v>
      </c>
      <c r="E40" s="75">
        <f t="shared" si="0"/>
        <v>264.92830882871243</v>
      </c>
      <c r="G40" s="94">
        <v>0.02</v>
      </c>
      <c r="H40" s="95">
        <f>PV(G40,$H$33,-$G$33)</f>
        <v>17380.44333852324</v>
      </c>
      <c r="I40" s="78">
        <v>1000</v>
      </c>
      <c r="J40" s="93">
        <f>SUM(H40:I40)</f>
        <v>18380.44333852324</v>
      </c>
    </row>
    <row r="41" spans="2:10" ht="12.75">
      <c r="B41" s="20">
        <v>24</v>
      </c>
      <c r="C41" s="12">
        <v>24</v>
      </c>
      <c r="D41" s="12">
        <f t="shared" si="1"/>
        <v>500</v>
      </c>
      <c r="E41" s="75">
        <f t="shared" si="0"/>
        <v>257.7123626738448</v>
      </c>
      <c r="G41" s="94">
        <v>0.021</v>
      </c>
      <c r="H41" s="95">
        <f aca="true" t="shared" si="2" ref="H41:H49">PV(G41,$H$33,-$G$33)</f>
        <v>16967.159646755652</v>
      </c>
      <c r="I41" s="78">
        <v>1000</v>
      </c>
      <c r="J41" s="93">
        <f aca="true" t="shared" si="3" ref="J41:J49">SUM(H41:I41)</f>
        <v>17967.159646755652</v>
      </c>
    </row>
    <row r="42" spans="2:10" ht="12.75">
      <c r="B42" s="20">
        <v>25</v>
      </c>
      <c r="C42" s="12">
        <v>25</v>
      </c>
      <c r="D42" s="12">
        <f t="shared" si="1"/>
        <v>500</v>
      </c>
      <c r="E42" s="75">
        <f t="shared" si="0"/>
        <v>250.6929597994599</v>
      </c>
      <c r="G42" s="46">
        <v>0.022</v>
      </c>
      <c r="H42" s="95">
        <f t="shared" si="2"/>
        <v>16568.50854182551</v>
      </c>
      <c r="I42" s="78">
        <v>1000</v>
      </c>
      <c r="J42" s="93">
        <f t="shared" si="3"/>
        <v>17568.50854182551</v>
      </c>
    </row>
    <row r="43" spans="2:10" ht="12.75">
      <c r="B43" s="20">
        <v>26</v>
      </c>
      <c r="C43" s="12">
        <v>26</v>
      </c>
      <c r="D43" s="12">
        <f t="shared" si="1"/>
        <v>500</v>
      </c>
      <c r="E43" s="75">
        <f t="shared" si="0"/>
        <v>243.86474688663418</v>
      </c>
      <c r="G43" s="94">
        <v>0.023</v>
      </c>
      <c r="H43" s="95">
        <f t="shared" si="2"/>
        <v>16183.873558799272</v>
      </c>
      <c r="I43" s="78">
        <v>1000</v>
      </c>
      <c r="J43" s="93">
        <f t="shared" si="3"/>
        <v>17183.87355879927</v>
      </c>
    </row>
    <row r="44" spans="2:10" ht="12.75">
      <c r="B44" s="20">
        <v>27</v>
      </c>
      <c r="C44" s="12">
        <v>27</v>
      </c>
      <c r="D44" s="12">
        <f t="shared" si="1"/>
        <v>500</v>
      </c>
      <c r="E44" s="75">
        <f t="shared" si="0"/>
        <v>237.22251642668692</v>
      </c>
      <c r="G44" s="94">
        <v>0.024</v>
      </c>
      <c r="H44" s="95">
        <f t="shared" si="2"/>
        <v>15812.666947702322</v>
      </c>
      <c r="I44" s="78">
        <v>1000</v>
      </c>
      <c r="J44" s="93">
        <f t="shared" si="3"/>
        <v>16812.666947702324</v>
      </c>
    </row>
    <row r="45" spans="2:10" ht="12.75">
      <c r="B45" s="20">
        <v>28</v>
      </c>
      <c r="C45" s="12">
        <v>28</v>
      </c>
      <c r="D45" s="12">
        <f t="shared" si="1"/>
        <v>500</v>
      </c>
      <c r="E45" s="75">
        <f t="shared" si="0"/>
        <v>230.76120274969543</v>
      </c>
      <c r="G45" s="94">
        <v>0.025</v>
      </c>
      <c r="H45" s="95">
        <f t="shared" si="2"/>
        <v>15454.328242528754</v>
      </c>
      <c r="I45" s="78">
        <v>1000</v>
      </c>
      <c r="J45" s="93">
        <f t="shared" si="3"/>
        <v>16454.328242528754</v>
      </c>
    </row>
    <row r="46" spans="2:10" ht="12.75">
      <c r="B46" s="20">
        <v>29</v>
      </c>
      <c r="C46" s="12">
        <v>29</v>
      </c>
      <c r="D46" s="12">
        <f t="shared" si="1"/>
        <v>500</v>
      </c>
      <c r="E46" s="75">
        <f t="shared" si="0"/>
        <v>224.47587816118235</v>
      </c>
      <c r="G46" s="94">
        <v>0.026</v>
      </c>
      <c r="H46" s="95">
        <f t="shared" si="2"/>
        <v>15108.322905227888</v>
      </c>
      <c r="I46" s="78">
        <v>1000</v>
      </c>
      <c r="J46" s="93">
        <f t="shared" si="3"/>
        <v>16108.322905227888</v>
      </c>
    </row>
    <row r="47" spans="2:10" ht="12.75">
      <c r="B47" s="20">
        <v>30</v>
      </c>
      <c r="C47" s="12">
        <v>30</v>
      </c>
      <c r="D47" s="12">
        <f t="shared" si="1"/>
        <v>500</v>
      </c>
      <c r="E47" s="75">
        <f t="shared" si="0"/>
        <v>218.36174918402955</v>
      </c>
      <c r="G47" s="94">
        <v>0.027</v>
      </c>
      <c r="H47" s="95">
        <f t="shared" si="2"/>
        <v>14774.141040578148</v>
      </c>
      <c r="I47" s="78">
        <v>1000</v>
      </c>
      <c r="J47" s="93">
        <f t="shared" si="3"/>
        <v>15774.141040578148</v>
      </c>
    </row>
    <row r="48" spans="2:10" ht="12.75">
      <c r="B48" s="20">
        <v>31</v>
      </c>
      <c r="C48" s="12">
        <v>31</v>
      </c>
      <c r="D48" s="12">
        <f t="shared" si="1"/>
        <v>500</v>
      </c>
      <c r="E48" s="75">
        <f t="shared" si="0"/>
        <v>212.41415290275245</v>
      </c>
      <c r="G48" s="94">
        <v>0.028</v>
      </c>
      <c r="H48" s="95">
        <f t="shared" si="2"/>
        <v>14451.296178092214</v>
      </c>
      <c r="I48" s="78">
        <v>1000</v>
      </c>
      <c r="J48" s="93">
        <f t="shared" si="3"/>
        <v>15451.296178092214</v>
      </c>
    </row>
    <row r="49" spans="2:10" ht="12.75">
      <c r="B49" s="20">
        <v>32</v>
      </c>
      <c r="C49" s="12">
        <v>32</v>
      </c>
      <c r="D49" s="12">
        <f t="shared" si="1"/>
        <v>500</v>
      </c>
      <c r="E49" s="75">
        <f t="shared" si="0"/>
        <v>206.62855340734674</v>
      </c>
      <c r="G49" s="46">
        <v>0.029</v>
      </c>
      <c r="H49" s="95">
        <f t="shared" si="2"/>
        <v>14139.324117312162</v>
      </c>
      <c r="I49" s="78">
        <v>1000</v>
      </c>
      <c r="J49" s="93">
        <f t="shared" si="3"/>
        <v>15139.324117312162</v>
      </c>
    </row>
    <row r="50" spans="2:9" ht="12.75">
      <c r="B50" s="20">
        <v>33</v>
      </c>
      <c r="C50" s="12">
        <v>33</v>
      </c>
      <c r="D50" s="12">
        <f t="shared" si="1"/>
        <v>500</v>
      </c>
      <c r="E50" s="75">
        <f t="shared" si="0"/>
        <v>201.00053833399488</v>
      </c>
      <c r="G50" s="18"/>
      <c r="H50" s="18"/>
      <c r="I50" s="19"/>
    </row>
    <row r="51" spans="2:9" ht="12.75">
      <c r="B51" s="20">
        <v>34</v>
      </c>
      <c r="C51" s="12">
        <v>34</v>
      </c>
      <c r="D51" s="12">
        <f t="shared" si="1"/>
        <v>500</v>
      </c>
      <c r="E51" s="75">
        <f t="shared" si="0"/>
        <v>195.52581549999505</v>
      </c>
      <c r="I51" s="19"/>
    </row>
    <row r="52" spans="2:9" ht="12.75">
      <c r="B52" s="20">
        <v>35</v>
      </c>
      <c r="C52" s="12">
        <v>35</v>
      </c>
      <c r="D52" s="12">
        <f t="shared" si="1"/>
        <v>500</v>
      </c>
      <c r="E52" s="75">
        <f t="shared" si="0"/>
        <v>190.20020963034537</v>
      </c>
      <c r="I52" s="19"/>
    </row>
    <row r="53" spans="2:9" ht="12.75">
      <c r="B53" s="20">
        <v>36</v>
      </c>
      <c r="C53" s="12">
        <v>36</v>
      </c>
      <c r="D53" s="12">
        <f aca="true" t="shared" si="4" ref="D53:D77">$G$33</f>
        <v>500</v>
      </c>
      <c r="E53" s="75">
        <f t="shared" si="0"/>
        <v>185.0196591734877</v>
      </c>
      <c r="G53" s="66" t="s">
        <v>34</v>
      </c>
      <c r="H53" s="67"/>
      <c r="I53" s="19"/>
    </row>
    <row r="54" spans="2:9" ht="12.75">
      <c r="B54" s="20">
        <v>37</v>
      </c>
      <c r="C54" s="12">
        <v>37</v>
      </c>
      <c r="D54" s="12">
        <f t="shared" si="4"/>
        <v>500</v>
      </c>
      <c r="E54" s="75">
        <f t="shared" si="0"/>
        <v>179.9802132037818</v>
      </c>
      <c r="G54" s="68" t="s">
        <v>31</v>
      </c>
      <c r="H54" s="71">
        <f>SUM(E18:E77)</f>
        <v>14451.296178092221</v>
      </c>
      <c r="I54" s="19"/>
    </row>
    <row r="55" spans="2:9" ht="12.75">
      <c r="B55" s="20">
        <v>38</v>
      </c>
      <c r="C55" s="12">
        <v>38</v>
      </c>
      <c r="D55" s="12">
        <f t="shared" si="4"/>
        <v>500</v>
      </c>
      <c r="E55" s="75">
        <f t="shared" si="0"/>
        <v>175.07802840834808</v>
      </c>
      <c r="G55" s="70" t="s">
        <v>25</v>
      </c>
      <c r="H55" s="73">
        <v>1000</v>
      </c>
      <c r="I55" s="19"/>
    </row>
    <row r="56" spans="2:9" ht="12.75">
      <c r="B56" s="20">
        <v>39</v>
      </c>
      <c r="C56" s="12">
        <v>39</v>
      </c>
      <c r="D56" s="12">
        <f t="shared" si="4"/>
        <v>500</v>
      </c>
      <c r="E56" s="75">
        <f t="shared" si="0"/>
        <v>170.30936615598063</v>
      </c>
      <c r="G56" s="19" t="s">
        <v>35</v>
      </c>
      <c r="H56" s="72">
        <f>SUM(H54:H55)</f>
        <v>15451.296178092221</v>
      </c>
      <c r="I56" s="19"/>
    </row>
    <row r="57" spans="2:9" ht="12.75">
      <c r="B57" s="20">
        <v>40</v>
      </c>
      <c r="C57" s="12">
        <v>40</v>
      </c>
      <c r="D57" s="12">
        <f t="shared" si="4"/>
        <v>500</v>
      </c>
      <c r="E57" s="75">
        <f t="shared" si="0"/>
        <v>165.67058964589555</v>
      </c>
      <c r="G57" s="19"/>
      <c r="H57" s="19"/>
      <c r="I57" s="19"/>
    </row>
    <row r="58" spans="2:9" ht="12.75">
      <c r="B58" s="20">
        <v>41</v>
      </c>
      <c r="C58" s="12">
        <v>41</v>
      </c>
      <c r="D58" s="12">
        <f t="shared" si="4"/>
        <v>500</v>
      </c>
      <c r="E58" s="75">
        <f t="shared" si="0"/>
        <v>161.15816113413962</v>
      </c>
      <c r="G58" s="19"/>
      <c r="H58" s="19"/>
      <c r="I58" s="19"/>
    </row>
    <row r="59" spans="2:5" ht="12.75">
      <c r="B59" s="20">
        <v>42</v>
      </c>
      <c r="C59" s="12">
        <v>42</v>
      </c>
      <c r="D59" s="12">
        <f t="shared" si="4"/>
        <v>500</v>
      </c>
      <c r="E59" s="75">
        <f t="shared" si="0"/>
        <v>156.76863923554438</v>
      </c>
    </row>
    <row r="60" spans="2:5" ht="12.75">
      <c r="B60" s="20">
        <v>43</v>
      </c>
      <c r="C60" s="12">
        <v>43</v>
      </c>
      <c r="D60" s="12">
        <f t="shared" si="4"/>
        <v>500</v>
      </c>
      <c r="E60" s="75">
        <f t="shared" si="0"/>
        <v>152.4986762991677</v>
      </c>
    </row>
    <row r="61" spans="2:5" ht="12.75">
      <c r="B61" s="20">
        <v>44</v>
      </c>
      <c r="C61" s="12">
        <v>44</v>
      </c>
      <c r="D61" s="12">
        <f t="shared" si="4"/>
        <v>500</v>
      </c>
      <c r="E61" s="75">
        <f t="shared" si="0"/>
        <v>148.34501585522148</v>
      </c>
    </row>
    <row r="62" spans="2:5" ht="12.75">
      <c r="B62" s="20">
        <v>45</v>
      </c>
      <c r="C62" s="12">
        <v>45</v>
      </c>
      <c r="D62" s="12">
        <f t="shared" si="4"/>
        <v>500</v>
      </c>
      <c r="E62" s="75">
        <f t="shared" si="0"/>
        <v>144.30449013153842</v>
      </c>
    </row>
    <row r="63" spans="2:5" ht="12.75">
      <c r="B63" s="20">
        <v>46</v>
      </c>
      <c r="C63" s="12">
        <v>46</v>
      </c>
      <c r="D63" s="12">
        <f t="shared" si="4"/>
        <v>500</v>
      </c>
      <c r="E63" s="75">
        <f t="shared" si="0"/>
        <v>140.3740176376833</v>
      </c>
    </row>
    <row r="64" spans="2:5" ht="12.75">
      <c r="B64" s="20">
        <v>47</v>
      </c>
      <c r="C64" s="12">
        <v>47</v>
      </c>
      <c r="D64" s="12">
        <f t="shared" si="4"/>
        <v>500</v>
      </c>
      <c r="E64" s="75">
        <f t="shared" si="0"/>
        <v>136.550600814867</v>
      </c>
    </row>
    <row r="65" spans="2:5" ht="12.75">
      <c r="B65" s="20">
        <v>48</v>
      </c>
      <c r="C65" s="12">
        <v>48</v>
      </c>
      <c r="D65" s="12">
        <f t="shared" si="4"/>
        <v>500</v>
      </c>
      <c r="E65" s="75">
        <f t="shared" si="0"/>
        <v>132.83132374987062</v>
      </c>
    </row>
    <row r="66" spans="2:5" ht="12.75">
      <c r="B66" s="20">
        <v>49</v>
      </c>
      <c r="C66" s="12">
        <v>49</v>
      </c>
      <c r="D66" s="12">
        <f t="shared" si="4"/>
        <v>500</v>
      </c>
      <c r="E66" s="75">
        <f t="shared" si="0"/>
        <v>129.213349951236</v>
      </c>
    </row>
    <row r="67" spans="2:5" ht="12.75">
      <c r="B67" s="20">
        <v>50</v>
      </c>
      <c r="C67" s="12">
        <v>50</v>
      </c>
      <c r="D67" s="12">
        <f t="shared" si="4"/>
        <v>500</v>
      </c>
      <c r="E67" s="75">
        <f t="shared" si="0"/>
        <v>125.69392018602726</v>
      </c>
    </row>
    <row r="68" spans="2:5" ht="12.75">
      <c r="B68" s="20">
        <v>51</v>
      </c>
      <c r="C68" s="12">
        <v>51</v>
      </c>
      <c r="D68" s="12">
        <f t="shared" si="4"/>
        <v>500</v>
      </c>
      <c r="E68" s="75">
        <f t="shared" si="0"/>
        <v>122.2703503755129</v>
      </c>
    </row>
    <row r="69" spans="2:5" ht="12.75">
      <c r="B69" s="20">
        <v>52</v>
      </c>
      <c r="C69" s="12">
        <v>52</v>
      </c>
      <c r="D69" s="12">
        <f t="shared" si="4"/>
        <v>500</v>
      </c>
      <c r="E69" s="75">
        <f t="shared" si="0"/>
        <v>118.94002954816429</v>
      </c>
    </row>
    <row r="70" spans="2:5" ht="12.75">
      <c r="B70" s="20">
        <v>53</v>
      </c>
      <c r="C70" s="12">
        <v>53</v>
      </c>
      <c r="D70" s="12">
        <f t="shared" si="4"/>
        <v>500</v>
      </c>
      <c r="E70" s="75">
        <f t="shared" si="0"/>
        <v>115.70041784840885</v>
      </c>
    </row>
    <row r="71" spans="2:5" ht="12.75">
      <c r="B71" s="20">
        <v>54</v>
      </c>
      <c r="C71" s="12">
        <v>54</v>
      </c>
      <c r="D71" s="12">
        <f t="shared" si="4"/>
        <v>500</v>
      </c>
      <c r="E71" s="75">
        <f t="shared" si="0"/>
        <v>112.54904459961949</v>
      </c>
    </row>
    <row r="72" spans="2:5" ht="12.75">
      <c r="B72" s="20">
        <v>55</v>
      </c>
      <c r="C72" s="12">
        <v>55</v>
      </c>
      <c r="D72" s="12">
        <f t="shared" si="4"/>
        <v>500</v>
      </c>
      <c r="E72" s="75">
        <f t="shared" si="0"/>
        <v>109.48350641986333</v>
      </c>
    </row>
    <row r="73" spans="2:5" ht="12.75">
      <c r="B73" s="20">
        <v>56</v>
      </c>
      <c r="C73" s="12">
        <v>56</v>
      </c>
      <c r="D73" s="12">
        <f t="shared" si="4"/>
        <v>500</v>
      </c>
      <c r="E73" s="75">
        <f t="shared" si="0"/>
        <v>106.50146538897211</v>
      </c>
    </row>
    <row r="74" spans="2:5" ht="12.75">
      <c r="B74" s="20">
        <v>57</v>
      </c>
      <c r="C74" s="12">
        <v>57</v>
      </c>
      <c r="D74" s="12">
        <f t="shared" si="4"/>
        <v>500</v>
      </c>
      <c r="E74" s="75">
        <f t="shared" si="0"/>
        <v>103.60064726553706</v>
      </c>
    </row>
    <row r="75" spans="2:5" ht="12.75">
      <c r="B75" s="20">
        <v>58</v>
      </c>
      <c r="C75" s="12">
        <v>58</v>
      </c>
      <c r="D75" s="12">
        <f t="shared" si="4"/>
        <v>500</v>
      </c>
      <c r="E75" s="75">
        <f t="shared" si="0"/>
        <v>100.77883975246797</v>
      </c>
    </row>
    <row r="76" spans="2:5" ht="12.75">
      <c r="B76" s="20">
        <v>59</v>
      </c>
      <c r="C76" s="12">
        <v>59</v>
      </c>
      <c r="D76" s="12">
        <f t="shared" si="4"/>
        <v>500</v>
      </c>
      <c r="E76" s="75">
        <f t="shared" si="0"/>
        <v>98.03389080979373</v>
      </c>
    </row>
    <row r="77" spans="2:5" ht="12.75">
      <c r="B77" s="20">
        <v>60</v>
      </c>
      <c r="C77" s="12">
        <v>60</v>
      </c>
      <c r="D77" s="12">
        <f t="shared" si="4"/>
        <v>500</v>
      </c>
      <c r="E77" s="75">
        <f t="shared" si="0"/>
        <v>95.36370701341802</v>
      </c>
    </row>
  </sheetData>
  <printOptions/>
  <pageMargins left="0.75" right="0.75" top="1" bottom="1" header="0" footer="0"/>
  <pageSetup horizontalDpi="300" verticalDpi="300" orientation="portrait"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FAMILIAR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 Plaza Vidaurre</dc:creator>
  <cp:keywords/>
  <dc:description/>
  <cp:lastModifiedBy>WINDOWS XP</cp:lastModifiedBy>
  <cp:lastPrinted>2004-06-10T02:10:57Z</cp:lastPrinted>
  <dcterms:created xsi:type="dcterms:W3CDTF">2003-11-01T00:21:37Z</dcterms:created>
  <dcterms:modified xsi:type="dcterms:W3CDTF">2005-06-01T00:22:56Z</dcterms:modified>
  <cp:category/>
  <cp:version/>
  <cp:contentType/>
  <cp:contentStatus/>
</cp:coreProperties>
</file>