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6"/>
  </bookViews>
  <sheets>
    <sheet name="pre 4" sheetId="1" r:id="rId1"/>
    <sheet name="xx" sheetId="2" r:id="rId2"/>
    <sheet name="pre 1" sheetId="3" r:id="rId3"/>
    <sheet name="xxx" sheetId="4" r:id="rId4"/>
    <sheet name="x" sheetId="5" r:id="rId5"/>
    <sheet name="pre 2" sheetId="6" r:id="rId6"/>
    <sheet name="pre 3" sheetId="7" r:id="rId7"/>
  </sheets>
  <definedNames/>
  <calcPr fullCalcOnLoad="1"/>
</workbook>
</file>

<file path=xl/sharedStrings.xml><?xml version="1.0" encoding="utf-8"?>
<sst xmlns="http://schemas.openxmlformats.org/spreadsheetml/2006/main" count="107" uniqueCount="51">
  <si>
    <t>n</t>
  </si>
  <si>
    <t>periodos de</t>
  </si>
  <si>
    <t>rentas</t>
  </si>
  <si>
    <t>valor presente</t>
  </si>
  <si>
    <t>carga de datos</t>
  </si>
  <si>
    <t>actualización</t>
  </si>
  <si>
    <t>tasa de</t>
  </si>
  <si>
    <t>interés</t>
  </si>
  <si>
    <t>suma   =</t>
  </si>
  <si>
    <t xml:space="preserve"> </t>
  </si>
  <si>
    <t>pregunta 1</t>
  </si>
  <si>
    <t>pregunta 2</t>
  </si>
  <si>
    <t>valor actual</t>
  </si>
  <si>
    <t>tasa de interés</t>
  </si>
  <si>
    <t>v. pte. R1-R12</t>
  </si>
  <si>
    <t>periodo "0"</t>
  </si>
  <si>
    <t>ecuación de valor  literal (excel)</t>
  </si>
  <si>
    <t xml:space="preserve">fórmula </t>
  </si>
  <si>
    <t xml:space="preserve">compuesta </t>
  </si>
  <si>
    <t>de excel</t>
  </si>
  <si>
    <t>EJERCICIO 3</t>
  </si>
  <si>
    <t>gradiente</t>
  </si>
  <si>
    <t>renta base</t>
  </si>
  <si>
    <t>valor futuro</t>
  </si>
  <si>
    <t>capitalización</t>
  </si>
  <si>
    <t>préstamo</t>
  </si>
  <si>
    <t>Tabla de cálculos</t>
  </si>
  <si>
    <t>pagos</t>
  </si>
  <si>
    <t>pago</t>
  </si>
  <si>
    <t>Práctica Nº 3, ciclo 2004-1</t>
  </si>
  <si>
    <t>Tabla de cálculos para la comprobación de los resultados</t>
  </si>
  <si>
    <t>cálculos con la función excel</t>
  </si>
  <si>
    <t>n (meses)</t>
  </si>
  <si>
    <t>valor del pago</t>
  </si>
  <si>
    <t>(meses)</t>
  </si>
  <si>
    <t>EJERCICIO 4</t>
  </si>
  <si>
    <t>PRACTICA 3 CICLO 2004-1</t>
  </si>
  <si>
    <t>comprobación de resultados</t>
  </si>
  <si>
    <t>periodos</t>
  </si>
  <si>
    <t>de gracia (k)</t>
  </si>
  <si>
    <t>k</t>
  </si>
  <si>
    <t>comprobación de los cálculos</t>
  </si>
  <si>
    <t xml:space="preserve">fac.actualiz. </t>
  </si>
  <si>
    <t>para un periodo</t>
  </si>
  <si>
    <t>de gracia de</t>
  </si>
  <si>
    <t>9 meses</t>
  </si>
  <si>
    <t>prueba específica</t>
  </si>
  <si>
    <t>Tabla de cálculos de la serie</t>
  </si>
  <si>
    <t>cuota inicial</t>
  </si>
  <si>
    <t>v.pte.total</t>
  </si>
  <si>
    <t>P=VA($G$13,n-k,400)*(VA($G$13,k,,1))+8000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</si>
</sst>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S/.-280A]\ #,##0.00_ ;[Red]\-[$S/.-280A]\ #,##0.00\ "/>
    <numFmt numFmtId="165" formatCode="&quot;$&quot;#,##0.0000;[Red]\-&quot;$&quot;#,##0.0000"/>
    <numFmt numFmtId="166" formatCode="[$S/.-280A]\ #,##0.0000_ ;[Red]\-[$S/.-280A]\ #,##0.0000\ "/>
    <numFmt numFmtId="167" formatCode="[$S/.-280A]\ #,##0.00"/>
    <numFmt numFmtId="168" formatCode="&quot;$&quot;#,##0.000;[Red]\-&quot;$&quot;#,##0.000"/>
    <numFmt numFmtId="169" formatCode="&quot;S/.&quot;\ #,##0.00"/>
    <numFmt numFmtId="170" formatCode="#,##0.00_ ;[Red]\-#,##0.00\ "/>
    <numFmt numFmtId="171" formatCode="0.0%"/>
    <numFmt numFmtId="172" formatCode="0.0"/>
    <numFmt numFmtId="173" formatCode="0.00000"/>
    <numFmt numFmtId="174" formatCode="0.0000"/>
    <numFmt numFmtId="175" formatCode="0.000"/>
    <numFmt numFmtId="176" formatCode="[$S/.-280A]\ #,##0.000"/>
    <numFmt numFmtId="177" formatCode="[$S/.-280A]\ #,##0.0000"/>
  </numFmts>
  <fonts count="4">
    <font>
      <sz val="10"/>
      <name val="Arial"/>
      <family val="0"/>
    </font>
    <font>
      <u val="single"/>
      <sz val="10"/>
      <name val="Arial"/>
      <family val="2"/>
    </font>
    <font>
      <sz val="22"/>
      <name val="Arial"/>
      <family val="2"/>
    </font>
    <font>
      <b/>
      <u val="single"/>
      <sz val="10"/>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2" borderId="5"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0" borderId="7" xfId="0" applyBorder="1" applyAlignment="1">
      <alignment horizontal="center"/>
    </xf>
    <xf numFmtId="0" fontId="0" fillId="0" borderId="8" xfId="0" applyBorder="1" applyAlignment="1">
      <alignment horizontal="center"/>
    </xf>
    <xf numFmtId="0" fontId="0" fillId="2" borderId="8" xfId="0" applyFill="1" applyBorder="1" applyAlignment="1">
      <alignment horizontal="center"/>
    </xf>
    <xf numFmtId="10" fontId="0" fillId="2" borderId="5" xfId="19" applyNumberFormat="1" applyFill="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0" xfId="0" applyFill="1" applyBorder="1" applyAlignment="1">
      <alignment/>
    </xf>
    <xf numFmtId="0" fontId="0" fillId="0" borderId="0" xfId="0" applyBorder="1" applyAlignment="1">
      <alignment horizontal="center"/>
    </xf>
    <xf numFmtId="0" fontId="0" fillId="0" borderId="2" xfId="0" applyBorder="1" applyAlignment="1">
      <alignment horizontal="center"/>
    </xf>
    <xf numFmtId="2" fontId="0" fillId="0" borderId="8" xfId="0" applyNumberFormat="1" applyBorder="1" applyAlignment="1">
      <alignment horizontal="center"/>
    </xf>
    <xf numFmtId="2" fontId="0" fillId="0" borderId="5" xfId="0" applyNumberFormat="1" applyBorder="1" applyAlignment="1">
      <alignment horizontal="center"/>
    </xf>
    <xf numFmtId="0" fontId="0" fillId="0" borderId="5" xfId="0" applyBorder="1" applyAlignment="1">
      <alignment/>
    </xf>
    <xf numFmtId="0" fontId="1" fillId="0" borderId="0" xfId="0" applyFont="1" applyAlignment="1">
      <alignment/>
    </xf>
    <xf numFmtId="0" fontId="0" fillId="2" borderId="4" xfId="0" applyFill="1" applyBorder="1" applyAlignment="1">
      <alignment/>
    </xf>
    <xf numFmtId="0" fontId="0" fillId="2" borderId="2" xfId="0" applyFill="1" applyBorder="1" applyAlignment="1">
      <alignment/>
    </xf>
    <xf numFmtId="9" fontId="0" fillId="2" borderId="5" xfId="19" applyFill="1" applyBorder="1" applyAlignment="1">
      <alignment horizontal="center"/>
    </xf>
    <xf numFmtId="0" fontId="0" fillId="2" borderId="4" xfId="0" applyFill="1" applyBorder="1" applyAlignment="1">
      <alignment horizontal="center"/>
    </xf>
    <xf numFmtId="0" fontId="0" fillId="0" borderId="4" xfId="0" applyBorder="1" applyAlignment="1">
      <alignment/>
    </xf>
    <xf numFmtId="2" fontId="0" fillId="2" borderId="2" xfId="0" applyNumberFormat="1" applyFill="1" applyBorder="1" applyAlignment="1">
      <alignment horizontal="center"/>
    </xf>
    <xf numFmtId="2" fontId="0" fillId="2" borderId="3" xfId="0" applyNumberFormat="1" applyFill="1" applyBorder="1" applyAlignment="1">
      <alignment/>
    </xf>
    <xf numFmtId="0" fontId="0" fillId="0" borderId="0" xfId="0" applyBorder="1" applyAlignment="1">
      <alignment/>
    </xf>
    <xf numFmtId="0" fontId="0" fillId="0" borderId="0" xfId="0" applyFill="1" applyBorder="1" applyAlignment="1">
      <alignment/>
    </xf>
    <xf numFmtId="0" fontId="0" fillId="2" borderId="3" xfId="0" applyFill="1" applyBorder="1" applyAlignment="1">
      <alignment/>
    </xf>
    <xf numFmtId="0" fontId="0" fillId="2" borderId="1" xfId="0" applyFill="1" applyBorder="1" applyAlignment="1">
      <alignment/>
    </xf>
    <xf numFmtId="0" fontId="0" fillId="2" borderId="11" xfId="0" applyFill="1" applyBorder="1" applyAlignment="1">
      <alignment/>
    </xf>
    <xf numFmtId="0" fontId="0" fillId="0" borderId="0" xfId="0" applyFill="1" applyBorder="1" applyAlignment="1">
      <alignment horizontal="center"/>
    </xf>
    <xf numFmtId="165" fontId="0" fillId="2" borderId="9" xfId="0" applyNumberFormat="1" applyFill="1" applyBorder="1" applyAlignment="1">
      <alignment/>
    </xf>
    <xf numFmtId="0" fontId="0" fillId="2" borderId="12" xfId="0" applyFill="1" applyBorder="1" applyAlignment="1">
      <alignment/>
    </xf>
    <xf numFmtId="0" fontId="0" fillId="2" borderId="8" xfId="0" applyFill="1" applyBorder="1" applyAlignment="1">
      <alignment/>
    </xf>
    <xf numFmtId="0" fontId="0" fillId="0" borderId="8" xfId="0" applyBorder="1" applyAlignment="1">
      <alignment/>
    </xf>
    <xf numFmtId="0" fontId="0" fillId="3" borderId="4" xfId="0" applyFill="1" applyBorder="1" applyAlignment="1">
      <alignment/>
    </xf>
    <xf numFmtId="170" fontId="0" fillId="0" borderId="0" xfId="0" applyNumberFormat="1" applyAlignment="1">
      <alignment/>
    </xf>
    <xf numFmtId="171" fontId="0" fillId="2" borderId="5" xfId="19" applyNumberFormat="1" applyFill="1" applyBorder="1" applyAlignment="1">
      <alignment horizontal="center"/>
    </xf>
    <xf numFmtId="4" fontId="0" fillId="2" borderId="4" xfId="0" applyNumberFormat="1" applyFill="1" applyBorder="1" applyAlignment="1">
      <alignment horizontal="center"/>
    </xf>
    <xf numFmtId="0" fontId="0" fillId="0" borderId="1" xfId="0" applyBorder="1" applyAlignment="1">
      <alignment horizontal="center"/>
    </xf>
    <xf numFmtId="2" fontId="0" fillId="0" borderId="3" xfId="0" applyNumberFormat="1" applyBorder="1" applyAlignment="1">
      <alignment horizontal="center"/>
    </xf>
    <xf numFmtId="2" fontId="0" fillId="0" borderId="13" xfId="0" applyNumberFormat="1" applyBorder="1" applyAlignment="1">
      <alignment horizontal="center"/>
    </xf>
    <xf numFmtId="0" fontId="0" fillId="0" borderId="6" xfId="0" applyBorder="1" applyAlignment="1">
      <alignment/>
    </xf>
    <xf numFmtId="0" fontId="0" fillId="2" borderId="9" xfId="0" applyFill="1" applyBorder="1" applyAlignment="1">
      <alignment/>
    </xf>
    <xf numFmtId="164" fontId="0" fillId="0" borderId="0" xfId="0" applyNumberFormat="1" applyFill="1" applyBorder="1" applyAlignment="1">
      <alignment/>
    </xf>
    <xf numFmtId="0" fontId="0" fillId="0" borderId="0" xfId="0" applyFill="1" applyAlignment="1">
      <alignment/>
    </xf>
    <xf numFmtId="0" fontId="0" fillId="0" borderId="13" xfId="0" applyBorder="1" applyAlignment="1">
      <alignment/>
    </xf>
    <xf numFmtId="164" fontId="0" fillId="2" borderId="5" xfId="0" applyNumberFormat="1" applyFill="1"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2" borderId="7" xfId="0" applyFill="1" applyBorder="1" applyAlignment="1">
      <alignment horizontal="center"/>
    </xf>
    <xf numFmtId="0" fontId="0" fillId="2" borderId="13" xfId="0" applyFill="1" applyBorder="1" applyAlignment="1">
      <alignment/>
    </xf>
    <xf numFmtId="0" fontId="3" fillId="0" borderId="0" xfId="0" applyFont="1" applyAlignment="1">
      <alignment/>
    </xf>
    <xf numFmtId="0" fontId="0" fillId="2" borderId="14" xfId="0" applyFill="1" applyBorder="1" applyAlignment="1">
      <alignment/>
    </xf>
    <xf numFmtId="8" fontId="0" fillId="0" borderId="13" xfId="0" applyNumberFormat="1" applyBorder="1" applyAlignment="1">
      <alignment horizontal="center"/>
    </xf>
    <xf numFmtId="8" fontId="0" fillId="0" borderId="6" xfId="0" applyNumberFormat="1" applyBorder="1" applyAlignment="1">
      <alignment horizontal="center"/>
    </xf>
    <xf numFmtId="4" fontId="0" fillId="0" borderId="5" xfId="0" applyNumberFormat="1" applyBorder="1" applyAlignment="1">
      <alignment horizontal="center"/>
    </xf>
    <xf numFmtId="0" fontId="0" fillId="2" borderId="10" xfId="0" applyFill="1" applyBorder="1" applyAlignment="1">
      <alignment horizontal="center"/>
    </xf>
    <xf numFmtId="0" fontId="0" fillId="0" borderId="1" xfId="0"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3" borderId="3" xfId="0" applyFill="1" applyBorder="1" applyAlignment="1">
      <alignment horizontal="center"/>
    </xf>
    <xf numFmtId="169" fontId="0" fillId="0" borderId="2" xfId="0" applyNumberFormat="1" applyFill="1" applyBorder="1" applyAlignment="1">
      <alignment horizontal="center"/>
    </xf>
    <xf numFmtId="169" fontId="0" fillId="0" borderId="8" xfId="0" applyNumberFormat="1" applyFill="1" applyBorder="1" applyAlignment="1">
      <alignment horizontal="center"/>
    </xf>
    <xf numFmtId="169" fontId="0" fillId="0" borderId="5" xfId="0" applyNumberFormat="1" applyFill="1" applyBorder="1" applyAlignment="1">
      <alignment horizontal="center"/>
    </xf>
    <xf numFmtId="0" fontId="0" fillId="3" borderId="0" xfId="0" applyFill="1" applyAlignment="1">
      <alignment horizontal="center"/>
    </xf>
    <xf numFmtId="169" fontId="0" fillId="2" borderId="4" xfId="0" applyNumberFormat="1" applyFill="1" applyBorder="1" applyAlignment="1">
      <alignment horizontal="center"/>
    </xf>
    <xf numFmtId="8" fontId="0" fillId="2" borderId="14" xfId="0" applyNumberFormat="1" applyFill="1" applyBorder="1" applyAlignment="1">
      <alignment horizontal="center"/>
    </xf>
    <xf numFmtId="0" fontId="0" fillId="2" borderId="6" xfId="0" applyFill="1" applyBorder="1" applyAlignment="1">
      <alignment horizontal="center"/>
    </xf>
    <xf numFmtId="0" fontId="0" fillId="2" borderId="14" xfId="0" applyFill="1" applyBorder="1" applyAlignment="1">
      <alignment horizontal="center"/>
    </xf>
    <xf numFmtId="174" fontId="0" fillId="2" borderId="6" xfId="0" applyNumberFormat="1" applyFill="1" applyBorder="1" applyAlignment="1">
      <alignment horizontal="center"/>
    </xf>
    <xf numFmtId="177" fontId="0" fillId="2" borderId="3" xfId="0" applyNumberFormat="1" applyFill="1" applyBorder="1" applyAlignment="1">
      <alignment/>
    </xf>
    <xf numFmtId="166" fontId="0" fillId="0" borderId="3" xfId="0" applyNumberFormat="1" applyBorder="1" applyAlignment="1">
      <alignment/>
    </xf>
    <xf numFmtId="0" fontId="0" fillId="2" borderId="7" xfId="0" applyFill="1" applyBorder="1" applyAlignment="1">
      <alignment/>
    </xf>
    <xf numFmtId="166" fontId="0" fillId="0" borderId="2"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0" fontId="1" fillId="0" borderId="0" xfId="0" applyFont="1" applyFill="1" applyBorder="1" applyAlignment="1">
      <alignment/>
    </xf>
    <xf numFmtId="0" fontId="0" fillId="0" borderId="0" xfId="0" applyFont="1" applyFill="1" applyBorder="1" applyAlignment="1">
      <alignment/>
    </xf>
    <xf numFmtId="2" fontId="0" fillId="0" borderId="0" xfId="0" applyNumberFormat="1" applyFill="1" applyBorder="1" applyAlignment="1">
      <alignment horizontal="center"/>
    </xf>
    <xf numFmtId="10" fontId="0" fillId="0" borderId="0" xfId="19" applyNumberFormat="1" applyFill="1" applyBorder="1" applyAlignment="1">
      <alignment horizontal="center"/>
    </xf>
    <xf numFmtId="4" fontId="0" fillId="0" borderId="0" xfId="0" applyNumberForma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170" fontId="0" fillId="0" borderId="0" xfId="0" applyNumberFormat="1" applyFill="1" applyBorder="1" applyAlignment="1">
      <alignment horizontal="center"/>
    </xf>
    <xf numFmtId="164" fontId="0" fillId="0" borderId="0" xfId="0" applyNumberFormat="1" applyFill="1" applyBorder="1" applyAlignment="1">
      <alignment horizontal="center"/>
    </xf>
    <xf numFmtId="177" fontId="0" fillId="2" borderId="5" xfId="0" applyNumberFormat="1" applyFill="1" applyBorder="1" applyAlignment="1">
      <alignment/>
    </xf>
    <xf numFmtId="0" fontId="0" fillId="4" borderId="10" xfId="0" applyFill="1" applyBorder="1" applyAlignment="1">
      <alignment horizontal="center"/>
    </xf>
    <xf numFmtId="166" fontId="0" fillId="4" borderId="4"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6</xdr:col>
      <xdr:colOff>847725</xdr:colOff>
      <xdr:row>13</xdr:row>
      <xdr:rowOff>85725</xdr:rowOff>
    </xdr:to>
    <xdr:sp>
      <xdr:nvSpPr>
        <xdr:cNvPr id="1" name="TextBox 1"/>
        <xdr:cNvSpPr txBox="1">
          <a:spLocks noChangeArrowheads="1"/>
        </xdr:cNvSpPr>
      </xdr:nvSpPr>
      <xdr:spPr>
        <a:xfrm>
          <a:off x="771525" y="581025"/>
          <a:ext cx="4943475" cy="1609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4.-  Ud. ahorra mensualmente en una institución financiera  y retiraría los depósitos acumulados conjuntamente con los intereses generados al final de cierto periodo. Los depósitos se incrementarán  mensualmente a una tasa de 10% y serán efectuados a fin de cada mes. El primer depósito tendrá un valor de S/. 500.  La institución financiera  pagará por los depósitos una tasa de interés del 2% mensual. Se desea estimar el valor futuro de los depósitos para un periodo de:  (5 puntos)
a) 36 meses; b) 42 meses; c) 48 meses; d) 54 meses; e) 60 meses; f) 66 meses; g) 72 meses, h) 78 meses; i) 84 meses; j) 90 meses 
</a:t>
          </a:r>
        </a:p>
      </xdr:txBody>
    </xdr:sp>
    <xdr:clientData/>
  </xdr:twoCellAnchor>
  <xdr:twoCellAnchor>
    <xdr:from>
      <xdr:col>6</xdr:col>
      <xdr:colOff>0</xdr:colOff>
      <xdr:row>16</xdr:row>
      <xdr:rowOff>0</xdr:rowOff>
    </xdr:from>
    <xdr:to>
      <xdr:col>7</xdr:col>
      <xdr:colOff>0</xdr:colOff>
      <xdr:row>18</xdr:row>
      <xdr:rowOff>0</xdr:rowOff>
    </xdr:to>
    <xdr:sp>
      <xdr:nvSpPr>
        <xdr:cNvPr id="2" name="Rectangle 38"/>
        <xdr:cNvSpPr>
          <a:spLocks/>
        </xdr:cNvSpPr>
      </xdr:nvSpPr>
      <xdr:spPr>
        <a:xfrm>
          <a:off x="4867275" y="2590800"/>
          <a:ext cx="8477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7</xdr:col>
      <xdr:colOff>0</xdr:colOff>
      <xdr:row>24</xdr:row>
      <xdr:rowOff>0</xdr:rowOff>
    </xdr:to>
    <xdr:sp>
      <xdr:nvSpPr>
        <xdr:cNvPr id="3" name="Rectangle 40"/>
        <xdr:cNvSpPr>
          <a:spLocks/>
        </xdr:cNvSpPr>
      </xdr:nvSpPr>
      <xdr:spPr>
        <a:xfrm>
          <a:off x="4867275" y="3562350"/>
          <a:ext cx="8477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9525</xdr:rowOff>
    </xdr:from>
    <xdr:to>
      <xdr:col>7</xdr:col>
      <xdr:colOff>0</xdr:colOff>
      <xdr:row>21</xdr:row>
      <xdr:rowOff>9525</xdr:rowOff>
    </xdr:to>
    <xdr:sp>
      <xdr:nvSpPr>
        <xdr:cNvPr id="4" name="Rectangle 42"/>
        <xdr:cNvSpPr>
          <a:spLocks/>
        </xdr:cNvSpPr>
      </xdr:nvSpPr>
      <xdr:spPr>
        <a:xfrm>
          <a:off x="4867275" y="3086100"/>
          <a:ext cx="8477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8</xdr:col>
      <xdr:colOff>0</xdr:colOff>
      <xdr:row>21</xdr:row>
      <xdr:rowOff>0</xdr:rowOff>
    </xdr:to>
    <xdr:sp>
      <xdr:nvSpPr>
        <xdr:cNvPr id="5" name="Rectangle 43"/>
        <xdr:cNvSpPr>
          <a:spLocks/>
        </xdr:cNvSpPr>
      </xdr:nvSpPr>
      <xdr:spPr>
        <a:xfrm>
          <a:off x="5715000" y="3076575"/>
          <a:ext cx="10763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8</xdr:col>
      <xdr:colOff>0</xdr:colOff>
      <xdr:row>26</xdr:row>
      <xdr:rowOff>0</xdr:rowOff>
    </xdr:to>
    <xdr:sp>
      <xdr:nvSpPr>
        <xdr:cNvPr id="6" name="Rectangle 44"/>
        <xdr:cNvSpPr>
          <a:spLocks/>
        </xdr:cNvSpPr>
      </xdr:nvSpPr>
      <xdr:spPr>
        <a:xfrm>
          <a:off x="4867275" y="4048125"/>
          <a:ext cx="19240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8</xdr:col>
      <xdr:colOff>0</xdr:colOff>
      <xdr:row>42</xdr:row>
      <xdr:rowOff>0</xdr:rowOff>
    </xdr:to>
    <xdr:sp>
      <xdr:nvSpPr>
        <xdr:cNvPr id="7" name="Rectangle 45"/>
        <xdr:cNvSpPr>
          <a:spLocks/>
        </xdr:cNvSpPr>
      </xdr:nvSpPr>
      <xdr:spPr>
        <a:xfrm>
          <a:off x="4867275" y="5019675"/>
          <a:ext cx="192405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40</xdr:row>
      <xdr:rowOff>0</xdr:rowOff>
    </xdr:from>
    <xdr:to>
      <xdr:col>8</xdr:col>
      <xdr:colOff>0</xdr:colOff>
      <xdr:row>41</xdr:row>
      <xdr:rowOff>0</xdr:rowOff>
    </xdr:to>
    <xdr:sp>
      <xdr:nvSpPr>
        <xdr:cNvPr id="8" name="Rectangle 46"/>
        <xdr:cNvSpPr>
          <a:spLocks/>
        </xdr:cNvSpPr>
      </xdr:nvSpPr>
      <xdr:spPr>
        <a:xfrm>
          <a:off x="4867275" y="6477000"/>
          <a:ext cx="19240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85725</xdr:rowOff>
    </xdr:from>
    <xdr:to>
      <xdr:col>8</xdr:col>
      <xdr:colOff>9525</xdr:colOff>
      <xdr:row>40</xdr:row>
      <xdr:rowOff>85725</xdr:rowOff>
    </xdr:to>
    <xdr:sp>
      <xdr:nvSpPr>
        <xdr:cNvPr id="9" name="AutoShape 47"/>
        <xdr:cNvSpPr>
          <a:spLocks/>
        </xdr:cNvSpPr>
      </xdr:nvSpPr>
      <xdr:spPr>
        <a:xfrm>
          <a:off x="6791325" y="4133850"/>
          <a:ext cx="9525" cy="2428875"/>
        </a:xfrm>
        <a:prstGeom prst="curvedConnector3">
          <a:avLst>
            <a:gd name="adj1" fmla="val 2350000"/>
            <a:gd name="adj2" fmla="val -220194"/>
            <a:gd name="adj3" fmla="val -71350000"/>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xdr:row>
      <xdr:rowOff>0</xdr:rowOff>
    </xdr:from>
    <xdr:to>
      <xdr:col>7</xdr:col>
      <xdr:colOff>171450</xdr:colOff>
      <xdr:row>11</xdr:row>
      <xdr:rowOff>76200</xdr:rowOff>
    </xdr:to>
    <xdr:sp>
      <xdr:nvSpPr>
        <xdr:cNvPr id="1" name="TextBox 1"/>
        <xdr:cNvSpPr txBox="1">
          <a:spLocks noChangeArrowheads="1"/>
        </xdr:cNvSpPr>
      </xdr:nvSpPr>
      <xdr:spPr>
        <a:xfrm>
          <a:off x="752475" y="485775"/>
          <a:ext cx="5010150" cy="1371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Usted solicita un préstamo a una institución financiera  por un valor de S/.10,000 para ser utilizado como una inversión en un negocio. Este préstamo deberá ser pagado en cuotas mensuales iguales. La institución financiera que le brindará el préstamo aplicará una TEM del 4% y le plantea dierentes alternativas de pago. Estimar el valor de los pagos para un préstamo de : (5 puntos) 
a) 12 meses ; b)18 meses ; c) 24 meses; d) 30 meses; e) 36 meses; f) 42 meses; g) 48 meses; h) 54 meses; i) 60 meses; j) 66 meses 
</a:t>
          </a:r>
        </a:p>
      </xdr:txBody>
    </xdr:sp>
    <xdr:clientData/>
  </xdr:twoCellAnchor>
  <xdr:twoCellAnchor>
    <xdr:from>
      <xdr:col>9</xdr:col>
      <xdr:colOff>57150</xdr:colOff>
      <xdr:row>28</xdr:row>
      <xdr:rowOff>76200</xdr:rowOff>
    </xdr:from>
    <xdr:to>
      <xdr:col>11</xdr:col>
      <xdr:colOff>104775</xdr:colOff>
      <xdr:row>34</xdr:row>
      <xdr:rowOff>104775</xdr:rowOff>
    </xdr:to>
    <xdr:sp>
      <xdr:nvSpPr>
        <xdr:cNvPr id="2" name="TextBox 13"/>
        <xdr:cNvSpPr txBox="1">
          <a:spLocks noChangeArrowheads="1"/>
        </xdr:cNvSpPr>
      </xdr:nvSpPr>
      <xdr:spPr>
        <a:xfrm>
          <a:off x="7248525" y="4610100"/>
          <a:ext cx="1781175"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comprobación de los resultados que se aprecia es para para  24 meses. La tabla está diseñada para efectuar la comprobación del resto de periodos.</a:t>
          </a:r>
        </a:p>
      </xdr:txBody>
    </xdr:sp>
    <xdr:clientData/>
  </xdr:twoCellAnchor>
  <xdr:twoCellAnchor>
    <xdr:from>
      <xdr:col>9</xdr:col>
      <xdr:colOff>0</xdr:colOff>
      <xdr:row>15</xdr:row>
      <xdr:rowOff>0</xdr:rowOff>
    </xdr:from>
    <xdr:to>
      <xdr:col>10</xdr:col>
      <xdr:colOff>0</xdr:colOff>
      <xdr:row>19</xdr:row>
      <xdr:rowOff>0</xdr:rowOff>
    </xdr:to>
    <xdr:sp>
      <xdr:nvSpPr>
        <xdr:cNvPr id="3" name="Rectangle 14"/>
        <xdr:cNvSpPr>
          <a:spLocks/>
        </xdr:cNvSpPr>
      </xdr:nvSpPr>
      <xdr:spPr>
        <a:xfrm>
          <a:off x="7191375" y="2428875"/>
          <a:ext cx="8572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4" name="Rectangle 15"/>
        <xdr:cNvSpPr>
          <a:spLocks/>
        </xdr:cNvSpPr>
      </xdr:nvSpPr>
      <xdr:spPr>
        <a:xfrm>
          <a:off x="7191375" y="3238500"/>
          <a:ext cx="17335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5" name="Rectangle 16"/>
        <xdr:cNvSpPr>
          <a:spLocks/>
        </xdr:cNvSpPr>
      </xdr:nvSpPr>
      <xdr:spPr>
        <a:xfrm>
          <a:off x="7191375" y="3724275"/>
          <a:ext cx="17335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8</xdr:col>
      <xdr:colOff>0</xdr:colOff>
      <xdr:row>84</xdr:row>
      <xdr:rowOff>0</xdr:rowOff>
    </xdr:to>
    <xdr:sp>
      <xdr:nvSpPr>
        <xdr:cNvPr id="6" name="Rectangle 17"/>
        <xdr:cNvSpPr>
          <a:spLocks/>
        </xdr:cNvSpPr>
      </xdr:nvSpPr>
      <xdr:spPr>
        <a:xfrm>
          <a:off x="3143250" y="2428875"/>
          <a:ext cx="3209925" cy="11172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7" name="Rectangle 18"/>
        <xdr:cNvSpPr>
          <a:spLocks/>
        </xdr:cNvSpPr>
      </xdr:nvSpPr>
      <xdr:spPr>
        <a:xfrm>
          <a:off x="762000" y="2590800"/>
          <a:ext cx="161925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11</xdr:col>
      <xdr:colOff>9525</xdr:colOff>
      <xdr:row>23</xdr:row>
      <xdr:rowOff>85725</xdr:rowOff>
    </xdr:to>
    <xdr:sp>
      <xdr:nvSpPr>
        <xdr:cNvPr id="8" name="AutoShape 19"/>
        <xdr:cNvSpPr>
          <a:spLocks/>
        </xdr:cNvSpPr>
      </xdr:nvSpPr>
      <xdr:spPr>
        <a:xfrm>
          <a:off x="8924925" y="3400425"/>
          <a:ext cx="9525" cy="409575"/>
        </a:xfrm>
        <a:prstGeom prst="curvedConnector3">
          <a:avLst>
            <a:gd name="adj1" fmla="val 2350000"/>
            <a:gd name="adj2" fmla="val -880231"/>
            <a:gd name="adj3" fmla="val -10075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xdr:row>
      <xdr:rowOff>0</xdr:rowOff>
    </xdr:from>
    <xdr:to>
      <xdr:col>7</xdr:col>
      <xdr:colOff>171450</xdr:colOff>
      <xdr:row>11</xdr:row>
      <xdr:rowOff>76200</xdr:rowOff>
    </xdr:to>
    <xdr:sp>
      <xdr:nvSpPr>
        <xdr:cNvPr id="1" name="TextBox 14"/>
        <xdr:cNvSpPr txBox="1">
          <a:spLocks noChangeArrowheads="1"/>
        </xdr:cNvSpPr>
      </xdr:nvSpPr>
      <xdr:spPr>
        <a:xfrm>
          <a:off x="752475" y="485775"/>
          <a:ext cx="4895850" cy="1371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Usted solicita un préstamo a una institución financiera  por un valor de S/.10,000 para ser utilizado como una inversión en un negocio. Este préstamo deberá ser pagado en cuotas mensuales iguales ANTICIPADAS. La institución financiera que le brindará el préstamo aplicará una TEM del 4% y le plantea dierentes alternativas de pago. Estimar el valor de los pagos para un préstamo de : (5 puntos) 
a) 12 meses ; b)18 meses ; c) 24 meses; d) 30 meses; e) 36 meses; f) 42 meses; g) 48 meses; h) 54 meses; i) 60 meses; j) 66 meses 
</a:t>
          </a:r>
        </a:p>
      </xdr:txBody>
    </xdr:sp>
    <xdr:clientData/>
  </xdr:twoCellAnchor>
  <xdr:twoCellAnchor>
    <xdr:from>
      <xdr:col>9</xdr:col>
      <xdr:colOff>0</xdr:colOff>
      <xdr:row>26</xdr:row>
      <xdr:rowOff>76200</xdr:rowOff>
    </xdr:from>
    <xdr:to>
      <xdr:col>10</xdr:col>
      <xdr:colOff>733425</xdr:colOff>
      <xdr:row>34</xdr:row>
      <xdr:rowOff>104775</xdr:rowOff>
    </xdr:to>
    <xdr:sp>
      <xdr:nvSpPr>
        <xdr:cNvPr id="2" name="TextBox 15"/>
        <xdr:cNvSpPr txBox="1">
          <a:spLocks noChangeArrowheads="1"/>
        </xdr:cNvSpPr>
      </xdr:nvSpPr>
      <xdr:spPr>
        <a:xfrm>
          <a:off x="7086600" y="4286250"/>
          <a:ext cx="1628775" cy="1323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comprobación de los resultados se efectúo para  24 meses. La tabla está diseñada para efectuar la comprobación para un periodo de 66 meses.</a:t>
          </a:r>
        </a:p>
      </xdr:txBody>
    </xdr:sp>
    <xdr:clientData/>
  </xdr:twoCellAnchor>
  <xdr:twoCellAnchor>
    <xdr:from>
      <xdr:col>9</xdr:col>
      <xdr:colOff>0</xdr:colOff>
      <xdr:row>15</xdr:row>
      <xdr:rowOff>0</xdr:rowOff>
    </xdr:from>
    <xdr:to>
      <xdr:col>10</xdr:col>
      <xdr:colOff>0</xdr:colOff>
      <xdr:row>19</xdr:row>
      <xdr:rowOff>0</xdr:rowOff>
    </xdr:to>
    <xdr:sp>
      <xdr:nvSpPr>
        <xdr:cNvPr id="3" name="Rectangle 16"/>
        <xdr:cNvSpPr>
          <a:spLocks/>
        </xdr:cNvSpPr>
      </xdr:nvSpPr>
      <xdr:spPr>
        <a:xfrm>
          <a:off x="7086600" y="2428875"/>
          <a:ext cx="8953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4" name="Rectangle 17"/>
        <xdr:cNvSpPr>
          <a:spLocks/>
        </xdr:cNvSpPr>
      </xdr:nvSpPr>
      <xdr:spPr>
        <a:xfrm>
          <a:off x="70866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5" name="Rectangle 18"/>
        <xdr:cNvSpPr>
          <a:spLocks/>
        </xdr:cNvSpPr>
      </xdr:nvSpPr>
      <xdr:spPr>
        <a:xfrm>
          <a:off x="7086600" y="3724275"/>
          <a:ext cx="1847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6" name="Rectangle 19"/>
        <xdr:cNvSpPr>
          <a:spLocks/>
        </xdr:cNvSpPr>
      </xdr:nvSpPr>
      <xdr:spPr>
        <a:xfrm>
          <a:off x="762000" y="2590800"/>
          <a:ext cx="156210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11</xdr:col>
      <xdr:colOff>9525</xdr:colOff>
      <xdr:row>23</xdr:row>
      <xdr:rowOff>85725</xdr:rowOff>
    </xdr:to>
    <xdr:sp>
      <xdr:nvSpPr>
        <xdr:cNvPr id="7" name="AutoShape 20"/>
        <xdr:cNvSpPr>
          <a:spLocks/>
        </xdr:cNvSpPr>
      </xdr:nvSpPr>
      <xdr:spPr>
        <a:xfrm>
          <a:off x="8934450" y="3400425"/>
          <a:ext cx="9525" cy="409575"/>
        </a:xfrm>
        <a:prstGeom prst="curvedConnector3">
          <a:avLst>
            <a:gd name="adj1" fmla="val 2350000"/>
            <a:gd name="adj2" fmla="val -880231"/>
            <a:gd name="adj3" fmla="val -10045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142875</xdr:rowOff>
    </xdr:from>
    <xdr:to>
      <xdr:col>6</xdr:col>
      <xdr:colOff>342900</xdr:colOff>
      <xdr:row>11</xdr:row>
      <xdr:rowOff>66675</xdr:rowOff>
    </xdr:to>
    <xdr:sp>
      <xdr:nvSpPr>
        <xdr:cNvPr id="1" name="TextBox 1"/>
        <xdr:cNvSpPr txBox="1">
          <a:spLocks noChangeArrowheads="1"/>
        </xdr:cNvSpPr>
      </xdr:nvSpPr>
      <xdr:spPr>
        <a:xfrm>
          <a:off x="762000" y="304800"/>
          <a:ext cx="4486275" cy="1543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3.-Ud. decide adquirir un bien de capital para ser usado en su negocio y para tal fin requiere financiamiento de un banco comercial. En tal sentido, solicita un préstamo a un banco comercial  en las siguientes condiciones: una cuota inicial de S/. 8,000.00 y pagos mensuales de S/.600.00 durante 5 años. El banco comercial aplica al crédito una TEM del 2%.  Estimar el precio del bien de capital si el banco comercial le da un periodo de gracia de: (5 puntos)
a) 1 mes; b) 2 meses; c) 3 meses; d) 4 meses; e) 5 meses; f) 6 meses; g) 7 meses; h) 8 meses; i) 9 meses; j) 10 meses 
</a:t>
          </a:r>
        </a:p>
      </xdr:txBody>
    </xdr:sp>
    <xdr:clientData/>
  </xdr:twoCellAnchor>
  <xdr:twoCellAnchor>
    <xdr:from>
      <xdr:col>7</xdr:col>
      <xdr:colOff>47625</xdr:colOff>
      <xdr:row>18</xdr:row>
      <xdr:rowOff>123825</xdr:rowOff>
    </xdr:from>
    <xdr:to>
      <xdr:col>11</xdr:col>
      <xdr:colOff>342900</xdr:colOff>
      <xdr:row>50</xdr:row>
      <xdr:rowOff>76200</xdr:rowOff>
    </xdr:to>
    <xdr:grpSp>
      <xdr:nvGrpSpPr>
        <xdr:cNvPr id="2" name="Group 25"/>
        <xdr:cNvGrpSpPr>
          <a:grpSpLocks/>
        </xdr:cNvGrpSpPr>
      </xdr:nvGrpSpPr>
      <xdr:grpSpPr>
        <a:xfrm>
          <a:off x="5819775" y="3038475"/>
          <a:ext cx="3819525" cy="5133975"/>
          <a:chOff x="611" y="319"/>
          <a:chExt cx="401" cy="539"/>
        </a:xfrm>
        <a:solidFill>
          <a:srgbClr val="FFFFFF"/>
        </a:solidFill>
      </xdr:grpSpPr>
      <xdr:sp>
        <xdr:nvSpPr>
          <xdr:cNvPr id="3" name="TextBox 14"/>
          <xdr:cNvSpPr txBox="1">
            <a:spLocks noChangeArrowheads="1"/>
          </xdr:cNvSpPr>
        </xdr:nvSpPr>
        <xdr:spPr>
          <a:xfrm>
            <a:off x="611" y="633"/>
            <a:ext cx="143" cy="3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prueba con k igual a 3</a:t>
            </a:r>
          </a:p>
        </xdr:txBody>
      </xdr:sp>
      <xdr:sp>
        <xdr:nvSpPr>
          <xdr:cNvPr id="4" name="TextBox 16"/>
          <xdr:cNvSpPr txBox="1">
            <a:spLocks noChangeArrowheads="1"/>
          </xdr:cNvSpPr>
        </xdr:nvSpPr>
        <xdr:spPr>
          <a:xfrm>
            <a:off x="750" y="319"/>
            <a:ext cx="143" cy="3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prueba con k igual a 3</a:t>
            </a:r>
          </a:p>
        </xdr:txBody>
      </xdr:sp>
      <xdr:sp>
        <xdr:nvSpPr>
          <xdr:cNvPr id="5" name="Line 17"/>
          <xdr:cNvSpPr>
            <a:spLocks/>
          </xdr:cNvSpPr>
        </xdr:nvSpPr>
        <xdr:spPr>
          <a:xfrm flipH="1">
            <a:off x="718" y="330"/>
            <a:ext cx="29" cy="38"/>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AutoShape 19"/>
          <xdr:cNvSpPr>
            <a:spLocks/>
          </xdr:cNvSpPr>
        </xdr:nvSpPr>
        <xdr:spPr>
          <a:xfrm rot="10800000" flipV="1">
            <a:off x="722" y="774"/>
            <a:ext cx="155" cy="84"/>
          </a:xfrm>
          <a:prstGeom prst="curvedConnector3">
            <a:avLst>
              <a:gd name="adj1" fmla="val -324"/>
              <a:gd name="adj2" fmla="val 810712"/>
              <a:gd name="adj3" fmla="val -615805"/>
            </a:avLst>
          </a:prstGeom>
          <a:noFill/>
          <a:ln w="9525" cmpd="sng">
            <a:solidFill>
              <a:srgbClr val="008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7" name="AutoShape 20"/>
          <xdr:cNvSpPr>
            <a:spLocks/>
          </xdr:cNvSpPr>
        </xdr:nvSpPr>
        <xdr:spPr>
          <a:xfrm>
            <a:off x="754" y="649"/>
            <a:ext cx="50" cy="25"/>
          </a:xfrm>
          <a:prstGeom prst="straightConnector1">
            <a:avLst/>
          </a:prstGeom>
          <a:noFill/>
          <a:ln w="9525" cmpd="sng">
            <a:solidFill>
              <a:srgbClr val="008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 name="Line 23"/>
          <xdr:cNvSpPr>
            <a:spLocks/>
          </xdr:cNvSpPr>
        </xdr:nvSpPr>
        <xdr:spPr>
          <a:xfrm>
            <a:off x="723" y="401"/>
            <a:ext cx="289" cy="19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24"/>
          <xdr:cNvSpPr>
            <a:spLocks/>
          </xdr:cNvSpPr>
        </xdr:nvSpPr>
        <xdr:spPr>
          <a:xfrm flipH="1">
            <a:off x="977" y="596"/>
            <a:ext cx="35" cy="7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108"/>
  <sheetViews>
    <sheetView workbookViewId="0" topLeftCell="A1">
      <selection activeCell="A1" sqref="A1"/>
    </sheetView>
  </sheetViews>
  <sheetFormatPr defaultColWidth="11.421875" defaultRowHeight="12.75"/>
  <cols>
    <col min="3" max="3" width="13.00390625" style="0" customWidth="1"/>
    <col min="5" max="5" width="12.140625" style="0" bestFit="1" customWidth="1"/>
    <col min="6" max="6" width="13.57421875" style="0" customWidth="1"/>
    <col min="7" max="7" width="12.7109375" style="0" customWidth="1"/>
    <col min="8" max="8" width="16.140625" style="0" customWidth="1"/>
  </cols>
  <sheetData>
    <row r="2" spans="2:3" ht="12.75">
      <c r="B2" s="56" t="s">
        <v>36</v>
      </c>
      <c r="C2" s="56"/>
    </row>
    <row r="3" spans="1:7" ht="12.75">
      <c r="A3" s="38" t="s">
        <v>35</v>
      </c>
      <c r="C3" s="20"/>
      <c r="D3" s="20"/>
      <c r="E3" s="20"/>
      <c r="F3" s="20"/>
      <c r="G3" s="20"/>
    </row>
    <row r="4" spans="3:7" ht="12.75">
      <c r="C4" s="20"/>
      <c r="D4" s="20"/>
      <c r="E4" s="20"/>
      <c r="F4" s="20"/>
      <c r="G4" s="20"/>
    </row>
    <row r="15" spans="2:7" ht="12.75">
      <c r="B15" s="20" t="s">
        <v>26</v>
      </c>
      <c r="G15" s="56" t="s">
        <v>4</v>
      </c>
    </row>
    <row r="16" spans="2:5" ht="12.75">
      <c r="B16" s="1" t="s">
        <v>0</v>
      </c>
      <c r="C16" s="22" t="s">
        <v>1</v>
      </c>
      <c r="D16" s="22" t="s">
        <v>2</v>
      </c>
      <c r="E16" s="22" t="s">
        <v>23</v>
      </c>
    </row>
    <row r="17" spans="2:7" ht="12.75">
      <c r="B17" s="54"/>
      <c r="C17" s="36" t="s">
        <v>24</v>
      </c>
      <c r="D17" s="36"/>
      <c r="E17" s="36"/>
      <c r="G17" s="21" t="s">
        <v>13</v>
      </c>
    </row>
    <row r="18" spans="2:7" ht="12.75">
      <c r="B18" s="16">
        <v>0</v>
      </c>
      <c r="C18" s="16"/>
      <c r="D18" s="16"/>
      <c r="E18" s="43"/>
      <c r="G18" s="40">
        <v>0.02</v>
      </c>
    </row>
    <row r="19" spans="2:5" ht="12.75">
      <c r="B19" s="9">
        <v>1</v>
      </c>
      <c r="C19" s="9">
        <f aca="true" t="shared" si="0" ref="C19:C50">$H$21-B19</f>
        <v>83</v>
      </c>
      <c r="D19" s="17">
        <f aca="true" t="shared" si="1" ref="D19:D50">$G$21*(1+$G$24)^B18</f>
        <v>500</v>
      </c>
      <c r="E19" s="44">
        <f aca="true" t="shared" si="2" ref="E19:E50">D19*(1+$G$18)^C19</f>
        <v>2586.927517981367</v>
      </c>
    </row>
    <row r="20" spans="2:8" ht="12.75">
      <c r="B20" s="9">
        <v>2</v>
      </c>
      <c r="C20" s="9">
        <f t="shared" si="0"/>
        <v>82</v>
      </c>
      <c r="D20" s="17">
        <f t="shared" si="1"/>
        <v>550</v>
      </c>
      <c r="E20" s="44">
        <f t="shared" si="2"/>
        <v>2789.823793901475</v>
      </c>
      <c r="G20" s="24" t="s">
        <v>22</v>
      </c>
      <c r="H20" s="69" t="s">
        <v>38</v>
      </c>
    </row>
    <row r="21" spans="2:8" ht="12.75">
      <c r="B21" s="9">
        <v>3</v>
      </c>
      <c r="C21" s="9">
        <f t="shared" si="0"/>
        <v>81</v>
      </c>
      <c r="D21" s="17">
        <f t="shared" si="1"/>
        <v>605.0000000000001</v>
      </c>
      <c r="E21" s="44">
        <f t="shared" si="2"/>
        <v>3008.6335032270813</v>
      </c>
      <c r="G21" s="5">
        <v>500</v>
      </c>
      <c r="H21" s="69">
        <v>84</v>
      </c>
    </row>
    <row r="22" spans="2:5" ht="12.75">
      <c r="B22" s="9">
        <v>4</v>
      </c>
      <c r="C22" s="9">
        <f t="shared" si="0"/>
        <v>80</v>
      </c>
      <c r="D22" s="17">
        <f t="shared" si="1"/>
        <v>665.5000000000002</v>
      </c>
      <c r="E22" s="44">
        <f t="shared" si="2"/>
        <v>3244.604758382147</v>
      </c>
    </row>
    <row r="23" spans="2:7" ht="12.75">
      <c r="B23" s="9">
        <v>5</v>
      </c>
      <c r="C23" s="9">
        <f t="shared" si="0"/>
        <v>79</v>
      </c>
      <c r="D23" s="17">
        <f t="shared" si="1"/>
        <v>732.0500000000002</v>
      </c>
      <c r="E23" s="44">
        <f t="shared" si="2"/>
        <v>3499.083562961138</v>
      </c>
      <c r="G23" s="2" t="s">
        <v>21</v>
      </c>
    </row>
    <row r="24" spans="2:7" ht="12.75">
      <c r="B24" s="9">
        <v>6</v>
      </c>
      <c r="C24" s="9">
        <f t="shared" si="0"/>
        <v>78</v>
      </c>
      <c r="D24" s="17">
        <f t="shared" si="1"/>
        <v>805.2550000000002</v>
      </c>
      <c r="E24" s="44">
        <f t="shared" si="2"/>
        <v>3773.521489467895</v>
      </c>
      <c r="G24" s="11">
        <v>0.1</v>
      </c>
    </row>
    <row r="25" spans="2:5" ht="12.75">
      <c r="B25" s="9">
        <v>7</v>
      </c>
      <c r="C25" s="9">
        <f t="shared" si="0"/>
        <v>77</v>
      </c>
      <c r="D25" s="17">
        <f t="shared" si="1"/>
        <v>885.7805000000004</v>
      </c>
      <c r="E25" s="44">
        <f t="shared" si="2"/>
        <v>4069.4839592300837</v>
      </c>
    </row>
    <row r="26" spans="2:8" ht="12.75">
      <c r="B26" s="9">
        <v>8</v>
      </c>
      <c r="C26" s="9">
        <f t="shared" si="0"/>
        <v>76</v>
      </c>
      <c r="D26" s="17">
        <f t="shared" si="1"/>
        <v>974.3585500000006</v>
      </c>
      <c r="E26" s="44">
        <f t="shared" si="2"/>
        <v>4388.659171718718</v>
      </c>
      <c r="G26" s="14" t="s">
        <v>8</v>
      </c>
      <c r="H26" s="41">
        <f>SUM(E19:E108)</f>
        <v>18711158.887736954</v>
      </c>
    </row>
    <row r="27" spans="2:5" ht="12.75">
      <c r="B27" s="9">
        <v>9</v>
      </c>
      <c r="C27" s="9">
        <f t="shared" si="0"/>
        <v>75</v>
      </c>
      <c r="D27" s="17">
        <f t="shared" si="1"/>
        <v>1071.7944050000006</v>
      </c>
      <c r="E27" s="44">
        <f t="shared" si="2"/>
        <v>4732.867734206459</v>
      </c>
    </row>
    <row r="28" spans="2:5" ht="12.75">
      <c r="B28" s="9">
        <v>10</v>
      </c>
      <c r="C28" s="9">
        <f t="shared" si="0"/>
        <v>74</v>
      </c>
      <c r="D28" s="17">
        <f t="shared" si="1"/>
        <v>1178.9738455000008</v>
      </c>
      <c r="E28" s="44">
        <f t="shared" si="2"/>
        <v>5104.073046693243</v>
      </c>
    </row>
    <row r="29" spans="2:5" ht="12.75">
      <c r="B29" s="9">
        <v>11</v>
      </c>
      <c r="C29" s="9">
        <f t="shared" si="0"/>
        <v>73</v>
      </c>
      <c r="D29" s="17">
        <f t="shared" si="1"/>
        <v>1296.871230050001</v>
      </c>
      <c r="E29" s="44">
        <f t="shared" si="2"/>
        <v>5504.392501335849</v>
      </c>
    </row>
    <row r="30" spans="2:8" ht="12.75">
      <c r="B30" s="9">
        <v>12</v>
      </c>
      <c r="C30" s="9">
        <f t="shared" si="0"/>
        <v>72</v>
      </c>
      <c r="D30" s="17">
        <f t="shared" si="1"/>
        <v>1426.5583530550011</v>
      </c>
      <c r="E30" s="44">
        <f t="shared" si="2"/>
        <v>5936.109560264153</v>
      </c>
      <c r="G30" s="56" t="s">
        <v>37</v>
      </c>
      <c r="H30" s="56"/>
    </row>
    <row r="31" spans="2:5" ht="12.75">
      <c r="B31" s="9">
        <v>13</v>
      </c>
      <c r="C31" s="9">
        <f t="shared" si="0"/>
        <v>71</v>
      </c>
      <c r="D31" s="17">
        <f t="shared" si="1"/>
        <v>1569.2141883605013</v>
      </c>
      <c r="E31" s="44">
        <f t="shared" si="2"/>
        <v>6401.686780677027</v>
      </c>
    </row>
    <row r="32" spans="2:8" ht="12.75">
      <c r="B32" s="9">
        <v>14</v>
      </c>
      <c r="C32" s="9">
        <f t="shared" si="0"/>
        <v>70</v>
      </c>
      <c r="D32" s="17">
        <f t="shared" si="1"/>
        <v>1726.1356071965515</v>
      </c>
      <c r="E32" s="44">
        <f t="shared" si="2"/>
        <v>6903.779861514442</v>
      </c>
      <c r="F32" s="39" t="s">
        <v>9</v>
      </c>
      <c r="G32" s="38" t="s">
        <v>38</v>
      </c>
      <c r="H32" s="65" t="s">
        <v>23</v>
      </c>
    </row>
    <row r="33" spans="2:8" ht="12.75">
      <c r="B33" s="9">
        <v>15</v>
      </c>
      <c r="C33" s="9">
        <f t="shared" si="0"/>
        <v>69</v>
      </c>
      <c r="D33" s="17">
        <f t="shared" si="1"/>
        <v>1898.749167916207</v>
      </c>
      <c r="E33" s="44">
        <f t="shared" si="2"/>
        <v>7445.252791829301</v>
      </c>
      <c r="G33" s="62">
        <v>36</v>
      </c>
      <c r="H33" s="66">
        <f aca="true" t="shared" si="3" ref="H33:H42">$G$21/($G$18-$G$24)*((1+$G$18)^G33-(1+$G$24)^G33)</f>
        <v>180454.95743221903</v>
      </c>
    </row>
    <row r="34" spans="2:8" ht="12.75">
      <c r="B34" s="9">
        <v>16</v>
      </c>
      <c r="C34" s="9">
        <f t="shared" si="0"/>
        <v>68</v>
      </c>
      <c r="D34" s="17">
        <f t="shared" si="1"/>
        <v>2088.6240847078275</v>
      </c>
      <c r="E34" s="44">
        <f t="shared" si="2"/>
        <v>8029.194187266892</v>
      </c>
      <c r="G34" s="63">
        <v>42</v>
      </c>
      <c r="H34" s="67">
        <f t="shared" si="3"/>
        <v>327915.342321676</v>
      </c>
    </row>
    <row r="35" spans="2:8" ht="12.75">
      <c r="B35" s="9">
        <v>17</v>
      </c>
      <c r="C35" s="9">
        <f t="shared" si="0"/>
        <v>67</v>
      </c>
      <c r="D35" s="17">
        <f t="shared" si="1"/>
        <v>2297.4864931786105</v>
      </c>
      <c r="E35" s="44">
        <f t="shared" si="2"/>
        <v>8658.934907836845</v>
      </c>
      <c r="F35" s="28"/>
      <c r="G35" s="63">
        <v>48</v>
      </c>
      <c r="H35" s="67">
        <f t="shared" si="3"/>
        <v>590188.5212460816</v>
      </c>
    </row>
    <row r="36" spans="2:8" ht="12.75">
      <c r="B36" s="9">
        <v>18</v>
      </c>
      <c r="C36" s="9">
        <f t="shared" si="0"/>
        <v>66</v>
      </c>
      <c r="D36" s="17">
        <f t="shared" si="1"/>
        <v>2527.235142496472</v>
      </c>
      <c r="E36" s="44">
        <f t="shared" si="2"/>
        <v>9338.06705747111</v>
      </c>
      <c r="F36" s="28"/>
      <c r="G36" s="63">
        <v>54</v>
      </c>
      <c r="H36" s="67">
        <f t="shared" si="3"/>
        <v>1055990.539106389</v>
      </c>
    </row>
    <row r="37" spans="2:8" ht="12.75">
      <c r="B37" s="9">
        <v>19</v>
      </c>
      <c r="C37" s="9">
        <f t="shared" si="0"/>
        <v>65</v>
      </c>
      <c r="D37" s="17">
        <f t="shared" si="1"/>
        <v>2779.958656746119</v>
      </c>
      <c r="E37" s="44">
        <f t="shared" si="2"/>
        <v>10070.464473743352</v>
      </c>
      <c r="F37" s="28"/>
      <c r="G37" s="63">
        <v>60</v>
      </c>
      <c r="H37" s="67">
        <f t="shared" si="3"/>
        <v>1882503.804706587</v>
      </c>
    </row>
    <row r="38" spans="2:8" ht="12.75">
      <c r="B38" s="9">
        <v>20</v>
      </c>
      <c r="C38" s="9">
        <f t="shared" si="0"/>
        <v>64</v>
      </c>
      <c r="D38" s="17">
        <f t="shared" si="1"/>
        <v>3057.954522420732</v>
      </c>
      <c r="E38" s="44">
        <f t="shared" si="2"/>
        <v>10860.304824625187</v>
      </c>
      <c r="F38" s="28"/>
      <c r="G38" s="63">
        <v>66</v>
      </c>
      <c r="H38" s="67">
        <f t="shared" si="3"/>
        <v>3348205.151608321</v>
      </c>
    </row>
    <row r="39" spans="2:8" ht="12.75">
      <c r="B39" s="9">
        <v>21</v>
      </c>
      <c r="C39" s="9">
        <f t="shared" si="0"/>
        <v>63</v>
      </c>
      <c r="D39" s="17">
        <f t="shared" si="1"/>
        <v>3363.7499746628046</v>
      </c>
      <c r="E39" s="44">
        <f t="shared" si="2"/>
        <v>11712.093438321277</v>
      </c>
      <c r="F39" s="28"/>
      <c r="G39" s="63">
        <v>72</v>
      </c>
      <c r="H39" s="67">
        <f t="shared" si="3"/>
        <v>5946454.233451717</v>
      </c>
    </row>
    <row r="40" spans="2:8" ht="12.75">
      <c r="B40" s="9">
        <v>22</v>
      </c>
      <c r="C40" s="9">
        <f t="shared" si="0"/>
        <v>62</v>
      </c>
      <c r="D40" s="17">
        <f t="shared" si="1"/>
        <v>3700.1249721290856</v>
      </c>
      <c r="E40" s="44">
        <f t="shared" si="2"/>
        <v>12630.689002111185</v>
      </c>
      <c r="F40" s="28"/>
      <c r="G40" s="63">
        <v>78</v>
      </c>
      <c r="H40" s="67">
        <f t="shared" si="3"/>
        <v>10551291.371344846</v>
      </c>
    </row>
    <row r="41" spans="2:8" ht="12.75">
      <c r="B41" s="9">
        <v>23</v>
      </c>
      <c r="C41" s="9">
        <f t="shared" si="0"/>
        <v>61</v>
      </c>
      <c r="D41" s="17">
        <f t="shared" si="1"/>
        <v>4070.1374693419943</v>
      </c>
      <c r="E41" s="44">
        <f t="shared" si="2"/>
        <v>13621.331276786574</v>
      </c>
      <c r="F41" s="28"/>
      <c r="G41" s="61">
        <v>84</v>
      </c>
      <c r="H41" s="70">
        <f t="shared" si="3"/>
        <v>18711158.887736972</v>
      </c>
    </row>
    <row r="42" spans="2:8" ht="12.75">
      <c r="B42" s="9">
        <v>24</v>
      </c>
      <c r="C42" s="9">
        <f t="shared" si="0"/>
        <v>60</v>
      </c>
      <c r="D42" s="17">
        <f t="shared" si="1"/>
        <v>4477.151216276195</v>
      </c>
      <c r="E42" s="44">
        <f t="shared" si="2"/>
        <v>14689.670984769838</v>
      </c>
      <c r="F42" s="28"/>
      <c r="G42" s="64">
        <v>90</v>
      </c>
      <c r="H42" s="68">
        <f t="shared" si="3"/>
        <v>33169246.74201251</v>
      </c>
    </row>
    <row r="43" spans="2:8" ht="12.75">
      <c r="B43" s="9">
        <v>25</v>
      </c>
      <c r="C43" s="9">
        <f t="shared" si="0"/>
        <v>59</v>
      </c>
      <c r="D43" s="17">
        <f t="shared" si="1"/>
        <v>4924.8663379038135</v>
      </c>
      <c r="E43" s="44">
        <f t="shared" si="2"/>
        <v>15841.80204239884</v>
      </c>
      <c r="F43" s="28"/>
      <c r="G43" s="15"/>
      <c r="H43" s="28"/>
    </row>
    <row r="44" spans="2:8" ht="12.75">
      <c r="B44" s="9">
        <v>26</v>
      </c>
      <c r="C44" s="9">
        <f t="shared" si="0"/>
        <v>58</v>
      </c>
      <c r="D44" s="17">
        <f t="shared" si="1"/>
        <v>5417.352971694196</v>
      </c>
      <c r="E44" s="44">
        <f t="shared" si="2"/>
        <v>17084.296320234047</v>
      </c>
      <c r="F44" s="28"/>
      <c r="G44" s="15"/>
      <c r="H44" s="28"/>
    </row>
    <row r="45" spans="2:8" ht="12.75">
      <c r="B45" s="9">
        <v>27</v>
      </c>
      <c r="C45" s="9">
        <f t="shared" si="0"/>
        <v>57</v>
      </c>
      <c r="D45" s="17">
        <f t="shared" si="1"/>
        <v>5959.088268863616</v>
      </c>
      <c r="E45" s="44">
        <f t="shared" si="2"/>
        <v>18424.24112966417</v>
      </c>
      <c r="F45" s="28"/>
      <c r="G45" s="15"/>
      <c r="H45" s="28"/>
    </row>
    <row r="46" spans="2:8" ht="12.75">
      <c r="B46" s="9">
        <v>28</v>
      </c>
      <c r="C46" s="9">
        <f t="shared" si="0"/>
        <v>56</v>
      </c>
      <c r="D46" s="17">
        <f t="shared" si="1"/>
        <v>6554.997095749978</v>
      </c>
      <c r="E46" s="44">
        <f t="shared" si="2"/>
        <v>19869.279649637832</v>
      </c>
      <c r="F46" s="28"/>
      <c r="G46" s="28"/>
      <c r="H46" s="28"/>
    </row>
    <row r="47" spans="2:8" ht="12.75">
      <c r="B47" s="9">
        <v>29</v>
      </c>
      <c r="C47" s="9">
        <f t="shared" si="0"/>
        <v>55</v>
      </c>
      <c r="D47" s="17">
        <f t="shared" si="1"/>
        <v>7210.496805324976</v>
      </c>
      <c r="E47" s="44">
        <f t="shared" si="2"/>
        <v>21427.65452411923</v>
      </c>
      <c r="F47" s="28"/>
      <c r="G47" s="28"/>
      <c r="H47" s="28"/>
    </row>
    <row r="48" spans="2:8" ht="12.75">
      <c r="B48" s="9">
        <v>30</v>
      </c>
      <c r="C48" s="9">
        <f t="shared" si="0"/>
        <v>54</v>
      </c>
      <c r="D48" s="17">
        <f t="shared" si="1"/>
        <v>7931.546485857473</v>
      </c>
      <c r="E48" s="44">
        <f t="shared" si="2"/>
        <v>23108.254878952117</v>
      </c>
      <c r="F48" s="28"/>
      <c r="G48" s="28"/>
      <c r="H48" s="28"/>
    </row>
    <row r="49" spans="2:8" ht="12.75">
      <c r="B49" s="9">
        <v>31</v>
      </c>
      <c r="C49" s="9">
        <f t="shared" si="0"/>
        <v>53</v>
      </c>
      <c r="D49" s="17">
        <f t="shared" si="1"/>
        <v>8724.701134443223</v>
      </c>
      <c r="E49" s="44">
        <f t="shared" si="2"/>
        <v>24920.667026320913</v>
      </c>
      <c r="F49" s="28"/>
      <c r="G49" s="28"/>
      <c r="H49" s="28"/>
    </row>
    <row r="50" spans="2:8" ht="12.75">
      <c r="B50" s="9">
        <v>32</v>
      </c>
      <c r="C50" s="9">
        <f t="shared" si="0"/>
        <v>52</v>
      </c>
      <c r="D50" s="17">
        <f t="shared" si="1"/>
        <v>9597.171247887545</v>
      </c>
      <c r="E50" s="44">
        <f t="shared" si="2"/>
        <v>26875.22914603236</v>
      </c>
      <c r="F50" s="28"/>
      <c r="G50" s="28"/>
      <c r="H50" s="28"/>
    </row>
    <row r="51" spans="2:8" ht="12.75">
      <c r="B51" s="9">
        <v>33</v>
      </c>
      <c r="C51" s="9">
        <f aca="true" t="shared" si="4" ref="C51:C82">$H$21-B51</f>
        <v>51</v>
      </c>
      <c r="D51" s="17">
        <f aca="true" t="shared" si="5" ref="D51:D82">$G$21*(1+$G$24)^B50</f>
        <v>10556.8883726763</v>
      </c>
      <c r="E51" s="44">
        <f aca="true" t="shared" si="6" ref="E51:E82">D51*(1+$G$18)^C51</f>
        <v>28983.09025552509</v>
      </c>
      <c r="F51" s="28"/>
      <c r="G51" s="28"/>
      <c r="H51" s="28"/>
    </row>
    <row r="52" spans="2:8" ht="12.75">
      <c r="B52" s="9">
        <v>34</v>
      </c>
      <c r="C52" s="9">
        <f t="shared" si="4"/>
        <v>50</v>
      </c>
      <c r="D52" s="17">
        <f t="shared" si="5"/>
        <v>11612.577209943931</v>
      </c>
      <c r="E52" s="44">
        <f t="shared" si="6"/>
        <v>31256.273804978046</v>
      </c>
      <c r="F52" s="28"/>
      <c r="G52" s="28"/>
      <c r="H52" s="28"/>
    </row>
    <row r="53" spans="2:8" ht="12.75">
      <c r="B53" s="9">
        <v>35</v>
      </c>
      <c r="C53" s="9">
        <f t="shared" si="4"/>
        <v>49</v>
      </c>
      <c r="D53" s="17">
        <f t="shared" si="5"/>
        <v>12773.834930938325</v>
      </c>
      <c r="E53" s="44">
        <f t="shared" si="6"/>
        <v>33707.74626027044</v>
      </c>
      <c r="F53" s="28"/>
      <c r="G53" s="28"/>
      <c r="H53" s="28"/>
    </row>
    <row r="54" spans="2:8" ht="12.75">
      <c r="B54" s="9">
        <v>36</v>
      </c>
      <c r="C54" s="9">
        <f t="shared" si="4"/>
        <v>48</v>
      </c>
      <c r="D54" s="17">
        <f t="shared" si="5"/>
        <v>14051.218424032159</v>
      </c>
      <c r="E54" s="44">
        <f t="shared" si="6"/>
        <v>36351.491064997535</v>
      </c>
      <c r="F54" s="28"/>
      <c r="G54" s="28"/>
      <c r="H54" s="28"/>
    </row>
    <row r="55" spans="2:8" ht="12.75">
      <c r="B55" s="9">
        <v>37</v>
      </c>
      <c r="C55" s="9">
        <f t="shared" si="4"/>
        <v>47</v>
      </c>
      <c r="D55" s="17">
        <f t="shared" si="5"/>
        <v>15456.340266435374</v>
      </c>
      <c r="E55" s="44">
        <f t="shared" si="6"/>
        <v>39202.58840342871</v>
      </c>
      <c r="F55" s="28"/>
      <c r="G55" s="28"/>
      <c r="H55" s="28"/>
    </row>
    <row r="56" spans="2:8" ht="12.75">
      <c r="B56" s="9">
        <v>38</v>
      </c>
      <c r="C56" s="9">
        <f t="shared" si="4"/>
        <v>46</v>
      </c>
      <c r="D56" s="17">
        <f t="shared" si="5"/>
        <v>17001.974293078914</v>
      </c>
      <c r="E56" s="44">
        <f t="shared" si="6"/>
        <v>42277.301219383924</v>
      </c>
      <c r="F56" s="28"/>
      <c r="G56" s="28"/>
      <c r="H56" s="28"/>
    </row>
    <row r="57" spans="2:8" ht="12.75">
      <c r="B57" s="9">
        <v>39</v>
      </c>
      <c r="C57" s="9">
        <f t="shared" si="4"/>
        <v>45</v>
      </c>
      <c r="D57" s="17">
        <f t="shared" si="5"/>
        <v>18702.171722386807</v>
      </c>
      <c r="E57" s="44">
        <f t="shared" si="6"/>
        <v>45593.167981688544</v>
      </c>
      <c r="F57" s="28"/>
      <c r="G57" s="28"/>
      <c r="H57" s="28"/>
    </row>
    <row r="58" spans="2:8" ht="12.75">
      <c r="B58" s="9">
        <v>40</v>
      </c>
      <c r="C58" s="9">
        <f t="shared" si="4"/>
        <v>44</v>
      </c>
      <c r="D58" s="17">
        <f t="shared" si="5"/>
        <v>20572.388894625492</v>
      </c>
      <c r="E58" s="44">
        <f t="shared" si="6"/>
        <v>49169.10272535041</v>
      </c>
      <c r="F58" s="28"/>
      <c r="G58" s="28"/>
      <c r="H58" s="28"/>
    </row>
    <row r="59" spans="2:5" ht="12.75">
      <c r="B59" s="9">
        <v>41</v>
      </c>
      <c r="C59" s="9">
        <f t="shared" si="4"/>
        <v>43</v>
      </c>
      <c r="D59" s="17">
        <f t="shared" si="5"/>
        <v>22629.627784088036</v>
      </c>
      <c r="E59" s="44">
        <f t="shared" si="6"/>
        <v>53025.50293910335</v>
      </c>
    </row>
    <row r="60" spans="2:5" ht="12.75">
      <c r="B60" s="9">
        <v>42</v>
      </c>
      <c r="C60" s="9">
        <f t="shared" si="4"/>
        <v>42</v>
      </c>
      <c r="D60" s="17">
        <f t="shared" si="5"/>
        <v>24892.590562496844</v>
      </c>
      <c r="E60" s="44">
        <f t="shared" si="6"/>
        <v>57184.36591471932</v>
      </c>
    </row>
    <row r="61" spans="2:5" ht="12.75">
      <c r="B61" s="9">
        <v>43</v>
      </c>
      <c r="C61" s="9">
        <f t="shared" si="4"/>
        <v>41</v>
      </c>
      <c r="D61" s="17">
        <f t="shared" si="5"/>
        <v>27381.849618746528</v>
      </c>
      <c r="E61" s="44">
        <f t="shared" si="6"/>
        <v>61669.41422175613</v>
      </c>
    </row>
    <row r="62" spans="2:5" ht="12.75">
      <c r="B62" s="9">
        <v>44</v>
      </c>
      <c r="C62" s="9">
        <f t="shared" si="4"/>
        <v>40</v>
      </c>
      <c r="D62" s="17">
        <f t="shared" si="5"/>
        <v>30120.034580621188</v>
      </c>
      <c r="E62" s="44">
        <f t="shared" si="6"/>
        <v>66506.23102346252</v>
      </c>
    </row>
    <row r="63" spans="2:5" ht="12.75">
      <c r="B63" s="9">
        <v>45</v>
      </c>
      <c r="C63" s="9">
        <f t="shared" si="4"/>
        <v>39</v>
      </c>
      <c r="D63" s="17">
        <f t="shared" si="5"/>
        <v>33132.038038683306</v>
      </c>
      <c r="E63" s="44">
        <f t="shared" si="6"/>
        <v>71722.40600569485</v>
      </c>
    </row>
    <row r="64" spans="2:5" ht="12.75">
      <c r="B64" s="9">
        <v>46</v>
      </c>
      <c r="C64" s="9">
        <f t="shared" si="4"/>
        <v>38</v>
      </c>
      <c r="D64" s="17">
        <f t="shared" si="5"/>
        <v>36445.24184255164</v>
      </c>
      <c r="E64" s="44">
        <f t="shared" si="6"/>
        <v>77347.69275123958</v>
      </c>
    </row>
    <row r="65" spans="2:5" ht="12.75">
      <c r="B65" s="9">
        <v>47</v>
      </c>
      <c r="C65" s="9">
        <f t="shared" si="4"/>
        <v>37</v>
      </c>
      <c r="D65" s="17">
        <f t="shared" si="5"/>
        <v>40089.76602680681</v>
      </c>
      <c r="E65" s="44">
        <f t="shared" si="6"/>
        <v>83414.17845721915</v>
      </c>
    </row>
    <row r="66" spans="2:5" ht="12.75">
      <c r="B66" s="9">
        <v>48</v>
      </c>
      <c r="C66" s="9">
        <f t="shared" si="4"/>
        <v>36</v>
      </c>
      <c r="D66" s="17">
        <f t="shared" si="5"/>
        <v>44098.74262948749</v>
      </c>
      <c r="E66" s="44">
        <f t="shared" si="6"/>
        <v>89956.4669636677</v>
      </c>
    </row>
    <row r="67" spans="2:5" ht="12.75">
      <c r="B67" s="9">
        <v>49</v>
      </c>
      <c r="C67" s="9">
        <f t="shared" si="4"/>
        <v>35</v>
      </c>
      <c r="D67" s="17">
        <f t="shared" si="5"/>
        <v>48508.616892436236</v>
      </c>
      <c r="E67" s="44">
        <f t="shared" si="6"/>
        <v>97011.8761372887</v>
      </c>
    </row>
    <row r="68" spans="2:5" ht="12.75">
      <c r="B68" s="9">
        <v>50</v>
      </c>
      <c r="C68" s="9">
        <f t="shared" si="4"/>
        <v>34</v>
      </c>
      <c r="D68" s="17">
        <f t="shared" si="5"/>
        <v>53359.47858167987</v>
      </c>
      <c r="E68" s="44">
        <f t="shared" si="6"/>
        <v>104620.65073629175</v>
      </c>
    </row>
    <row r="69" spans="2:5" ht="12.75">
      <c r="B69" s="9">
        <v>51</v>
      </c>
      <c r="C69" s="9">
        <f t="shared" si="4"/>
        <v>33</v>
      </c>
      <c r="D69" s="17">
        <f t="shared" si="5"/>
        <v>58695.426439847855</v>
      </c>
      <c r="E69" s="44">
        <f t="shared" si="6"/>
        <v>112826.19197051073</v>
      </c>
    </row>
    <row r="70" spans="2:5" ht="12.75">
      <c r="B70" s="9">
        <v>52</v>
      </c>
      <c r="C70" s="9">
        <f t="shared" si="4"/>
        <v>32</v>
      </c>
      <c r="D70" s="17">
        <f t="shared" si="5"/>
        <v>64564.96908383265</v>
      </c>
      <c r="E70" s="44">
        <f t="shared" si="6"/>
        <v>121675.30506623707</v>
      </c>
    </row>
    <row r="71" spans="2:5" ht="12.75">
      <c r="B71" s="9">
        <v>53</v>
      </c>
      <c r="C71" s="9">
        <f t="shared" si="4"/>
        <v>31</v>
      </c>
      <c r="D71" s="17">
        <f t="shared" si="5"/>
        <v>71021.46599221592</v>
      </c>
      <c r="E71" s="44">
        <f t="shared" si="6"/>
        <v>131218.4662479027</v>
      </c>
    </row>
    <row r="72" spans="2:5" ht="12.75">
      <c r="B72" s="9">
        <v>54</v>
      </c>
      <c r="C72" s="9">
        <f t="shared" si="4"/>
        <v>30</v>
      </c>
      <c r="D72" s="17">
        <f t="shared" si="5"/>
        <v>78123.61259143752</v>
      </c>
      <c r="E72" s="44">
        <f t="shared" si="6"/>
        <v>141510.11065950294</v>
      </c>
    </row>
    <row r="73" spans="2:5" ht="12.75">
      <c r="B73" s="9">
        <v>55</v>
      </c>
      <c r="C73" s="9">
        <f t="shared" si="4"/>
        <v>29</v>
      </c>
      <c r="D73" s="17">
        <f t="shared" si="5"/>
        <v>85935.97385058127</v>
      </c>
      <c r="E73" s="44">
        <f t="shared" si="6"/>
        <v>152608.9428680914</v>
      </c>
    </row>
    <row r="74" spans="2:5" ht="12.75">
      <c r="B74" s="9">
        <v>56</v>
      </c>
      <c r="C74" s="9">
        <f t="shared" si="4"/>
        <v>28</v>
      </c>
      <c r="D74" s="17">
        <f t="shared" si="5"/>
        <v>94529.57123563942</v>
      </c>
      <c r="E74" s="44">
        <f t="shared" si="6"/>
        <v>164578.2717204908</v>
      </c>
    </row>
    <row r="75" spans="2:5" ht="12.75">
      <c r="B75" s="9">
        <v>57</v>
      </c>
      <c r="C75" s="9">
        <f t="shared" si="4"/>
        <v>27</v>
      </c>
      <c r="D75" s="17">
        <f t="shared" si="5"/>
        <v>103982.52835920334</v>
      </c>
      <c r="E75" s="44">
        <f t="shared" si="6"/>
        <v>177486.37146327432</v>
      </c>
    </row>
    <row r="76" spans="2:5" ht="12.75">
      <c r="B76" s="9">
        <v>58</v>
      </c>
      <c r="C76" s="9">
        <f t="shared" si="4"/>
        <v>26</v>
      </c>
      <c r="D76" s="17">
        <f t="shared" si="5"/>
        <v>114380.78119512371</v>
      </c>
      <c r="E76" s="44">
        <f t="shared" si="6"/>
        <v>191406.87118588417</v>
      </c>
    </row>
    <row r="77" spans="2:5" ht="12.75">
      <c r="B77" s="9">
        <v>59</v>
      </c>
      <c r="C77" s="9">
        <f t="shared" si="4"/>
        <v>25</v>
      </c>
      <c r="D77" s="17">
        <f t="shared" si="5"/>
        <v>125818.85931463607</v>
      </c>
      <c r="E77" s="44">
        <f t="shared" si="6"/>
        <v>206419.17480830642</v>
      </c>
    </row>
    <row r="78" spans="2:5" ht="12.75">
      <c r="B78" s="9">
        <v>60</v>
      </c>
      <c r="C78" s="9">
        <f t="shared" si="4"/>
        <v>24</v>
      </c>
      <c r="D78" s="17">
        <f t="shared" si="5"/>
        <v>138400.74524609972</v>
      </c>
      <c r="E78" s="44">
        <f t="shared" si="6"/>
        <v>222608.91400895795</v>
      </c>
    </row>
    <row r="79" spans="2:5" ht="12.75">
      <c r="B79" s="9">
        <v>61</v>
      </c>
      <c r="C79" s="9">
        <f t="shared" si="4"/>
        <v>23</v>
      </c>
      <c r="D79" s="17">
        <f t="shared" si="5"/>
        <v>152240.81977070967</v>
      </c>
      <c r="E79" s="44">
        <f t="shared" si="6"/>
        <v>240068.43667632717</v>
      </c>
    </row>
    <row r="80" spans="2:5" ht="12.75">
      <c r="B80" s="9">
        <v>62</v>
      </c>
      <c r="C80" s="9">
        <f t="shared" si="4"/>
        <v>22</v>
      </c>
      <c r="D80" s="17">
        <f t="shared" si="5"/>
        <v>167464.90174778065</v>
      </c>
      <c r="E80" s="44">
        <f t="shared" si="6"/>
        <v>258897.33367054898</v>
      </c>
    </row>
    <row r="81" spans="2:5" ht="12.75">
      <c r="B81" s="9">
        <v>63</v>
      </c>
      <c r="C81" s="9">
        <f t="shared" si="4"/>
        <v>21</v>
      </c>
      <c r="D81" s="17">
        <f t="shared" si="5"/>
        <v>184211.39192255877</v>
      </c>
      <c r="E81" s="44">
        <f t="shared" si="6"/>
        <v>279203.00689961173</v>
      </c>
    </row>
    <row r="82" spans="2:5" ht="12.75">
      <c r="B82" s="9">
        <v>64</v>
      </c>
      <c r="C82" s="9">
        <f t="shared" si="4"/>
        <v>20</v>
      </c>
      <c r="D82" s="17">
        <f t="shared" si="5"/>
        <v>202632.5311148146</v>
      </c>
      <c r="E82" s="44">
        <f t="shared" si="6"/>
        <v>301101.2819505616</v>
      </c>
    </row>
    <row r="83" spans="2:5" ht="12.75">
      <c r="B83" s="9">
        <v>65</v>
      </c>
      <c r="C83" s="9">
        <f aca="true" t="shared" si="7" ref="C83:C102">$H$21-B83</f>
        <v>19</v>
      </c>
      <c r="D83" s="17">
        <f aca="true" t="shared" si="8" ref="D83:D102">$G$21*(1+$G$24)^B82</f>
        <v>222895.7842262961</v>
      </c>
      <c r="E83" s="44">
        <f aca="true" t="shared" si="9" ref="E83:E102">D83*(1+$G$18)^C83</f>
        <v>324717.0687702135</v>
      </c>
    </row>
    <row r="84" spans="2:5" ht="12.75">
      <c r="B84" s="9">
        <v>66</v>
      </c>
      <c r="C84" s="9">
        <f t="shared" si="7"/>
        <v>18</v>
      </c>
      <c r="D84" s="17">
        <f t="shared" si="8"/>
        <v>245185.36264892571</v>
      </c>
      <c r="E84" s="44">
        <f t="shared" si="9"/>
        <v>350185.07416395575</v>
      </c>
    </row>
    <row r="85" spans="2:5" ht="12.75">
      <c r="B85" s="9">
        <v>67</v>
      </c>
      <c r="C85" s="9">
        <f t="shared" si="7"/>
        <v>17</v>
      </c>
      <c r="D85" s="17">
        <f t="shared" si="8"/>
        <v>269703.8989138183</v>
      </c>
      <c r="E85" s="44">
        <f t="shared" si="9"/>
        <v>377650.5701768151</v>
      </c>
    </row>
    <row r="86" spans="2:5" ht="12.75">
      <c r="B86" s="9">
        <v>68</v>
      </c>
      <c r="C86" s="9">
        <f t="shared" si="7"/>
        <v>16</v>
      </c>
      <c r="D86" s="17">
        <f t="shared" si="8"/>
        <v>296674.2888052002</v>
      </c>
      <c r="E86" s="44">
        <f t="shared" si="9"/>
        <v>407270.2227397026</v>
      </c>
    </row>
    <row r="87" spans="2:5" ht="12.75">
      <c r="B87" s="9">
        <v>69</v>
      </c>
      <c r="C87" s="9">
        <f t="shared" si="7"/>
        <v>15</v>
      </c>
      <c r="D87" s="17">
        <f t="shared" si="8"/>
        <v>326341.7176857202</v>
      </c>
      <c r="E87" s="44">
        <f t="shared" si="9"/>
        <v>439212.9853075223</v>
      </c>
    </row>
    <row r="88" spans="2:5" ht="12.75">
      <c r="B88" s="9">
        <v>70</v>
      </c>
      <c r="C88" s="9">
        <f t="shared" si="7"/>
        <v>14</v>
      </c>
      <c r="D88" s="17">
        <f t="shared" si="8"/>
        <v>358975.88945429225</v>
      </c>
      <c r="E88" s="44">
        <f t="shared" si="9"/>
        <v>473661.06258654385</v>
      </c>
    </row>
    <row r="89" spans="2:5" ht="12.75">
      <c r="B89" s="9">
        <v>71</v>
      </c>
      <c r="C89" s="9">
        <f t="shared" si="7"/>
        <v>13</v>
      </c>
      <c r="D89" s="17">
        <f t="shared" si="8"/>
        <v>394873.47839972156</v>
      </c>
      <c r="E89" s="44">
        <f t="shared" si="9"/>
        <v>510810.94984823366</v>
      </c>
    </row>
    <row r="90" spans="2:5" ht="12.75">
      <c r="B90" s="9">
        <v>72</v>
      </c>
      <c r="C90" s="9">
        <f t="shared" si="7"/>
        <v>12</v>
      </c>
      <c r="D90" s="17">
        <f t="shared" si="8"/>
        <v>434360.82623969374</v>
      </c>
      <c r="E90" s="44">
        <f t="shared" si="9"/>
        <v>550874.5537578991</v>
      </c>
    </row>
    <row r="91" spans="2:5" ht="12.75">
      <c r="B91" s="9">
        <v>73</v>
      </c>
      <c r="C91" s="9">
        <f t="shared" si="7"/>
        <v>11</v>
      </c>
      <c r="D91" s="17">
        <f t="shared" si="8"/>
        <v>477796.9088636631</v>
      </c>
      <c r="E91" s="44">
        <f t="shared" si="9"/>
        <v>594080.4011114597</v>
      </c>
    </row>
    <row r="92" spans="2:5" ht="12.75">
      <c r="B92" s="9">
        <v>74</v>
      </c>
      <c r="C92" s="9">
        <f t="shared" si="7"/>
        <v>10</v>
      </c>
      <c r="D92" s="17">
        <f t="shared" si="8"/>
        <v>525576.5997500295</v>
      </c>
      <c r="E92" s="44">
        <f t="shared" si="9"/>
        <v>640674.9423751038</v>
      </c>
    </row>
    <row r="93" spans="2:5" ht="12.75">
      <c r="B93" s="9">
        <v>75</v>
      </c>
      <c r="C93" s="9">
        <f t="shared" si="7"/>
        <v>9</v>
      </c>
      <c r="D93" s="17">
        <f t="shared" si="8"/>
        <v>578134.2597250324</v>
      </c>
      <c r="E93" s="44">
        <f t="shared" si="9"/>
        <v>690923.9574633471</v>
      </c>
    </row>
    <row r="94" spans="2:5" ht="12.75">
      <c r="B94" s="9">
        <v>76</v>
      </c>
      <c r="C94" s="9">
        <f t="shared" si="7"/>
        <v>8</v>
      </c>
      <c r="D94" s="17">
        <f t="shared" si="8"/>
        <v>635947.6856975356</v>
      </c>
      <c r="E94" s="44">
        <f t="shared" si="9"/>
        <v>745114.0717741979</v>
      </c>
    </row>
    <row r="95" spans="2:5" ht="12.75">
      <c r="B95" s="9">
        <v>77</v>
      </c>
      <c r="C95" s="9">
        <f t="shared" si="7"/>
        <v>7</v>
      </c>
      <c r="D95" s="17">
        <f t="shared" si="8"/>
        <v>699542.4542672893</v>
      </c>
      <c r="E95" s="44">
        <f t="shared" si="9"/>
        <v>803554.3911290369</v>
      </c>
    </row>
    <row r="96" spans="2:5" ht="12.75">
      <c r="B96" s="9">
        <v>78</v>
      </c>
      <c r="C96" s="9">
        <f t="shared" si="7"/>
        <v>6</v>
      </c>
      <c r="D96" s="17">
        <f t="shared" si="8"/>
        <v>769496.6996940182</v>
      </c>
      <c r="E96" s="44">
        <f t="shared" si="9"/>
        <v>866578.2649430793</v>
      </c>
    </row>
    <row r="97" spans="2:5" ht="12.75">
      <c r="B97" s="9">
        <v>79</v>
      </c>
      <c r="C97" s="9">
        <f t="shared" si="7"/>
        <v>5</v>
      </c>
      <c r="D97" s="17">
        <f t="shared" si="8"/>
        <v>846446.3696634202</v>
      </c>
      <c r="E97" s="44">
        <f t="shared" si="9"/>
        <v>934545.1876837132</v>
      </c>
    </row>
    <row r="98" spans="2:5" ht="12.75">
      <c r="B98" s="9">
        <v>80</v>
      </c>
      <c r="C98" s="9">
        <f t="shared" si="7"/>
        <v>4</v>
      </c>
      <c r="D98" s="17">
        <f t="shared" si="8"/>
        <v>931091.0066297622</v>
      </c>
      <c r="E98" s="44">
        <f t="shared" si="9"/>
        <v>1007842.8494628278</v>
      </c>
    </row>
    <row r="99" spans="2:5" ht="12.75">
      <c r="B99" s="9">
        <v>81</v>
      </c>
      <c r="C99" s="9">
        <f t="shared" si="7"/>
        <v>3</v>
      </c>
      <c r="D99" s="17">
        <f t="shared" si="8"/>
        <v>1024200.1072927385</v>
      </c>
      <c r="E99" s="44">
        <f t="shared" si="9"/>
        <v>1086889.3474599123</v>
      </c>
    </row>
    <row r="100" spans="2:5" ht="12.75">
      <c r="B100" s="9">
        <v>82</v>
      </c>
      <c r="C100" s="9">
        <f t="shared" si="7"/>
        <v>2</v>
      </c>
      <c r="D100" s="17">
        <f t="shared" si="8"/>
        <v>1126620.1180220123</v>
      </c>
      <c r="E100" s="44">
        <f t="shared" si="9"/>
        <v>1172135.5707901015</v>
      </c>
    </row>
    <row r="101" spans="2:5" ht="12.75">
      <c r="B101" s="9">
        <v>83</v>
      </c>
      <c r="C101" s="9">
        <f t="shared" si="7"/>
        <v>1</v>
      </c>
      <c r="D101" s="17">
        <f t="shared" si="8"/>
        <v>1239282.1298242137</v>
      </c>
      <c r="E101" s="44">
        <f t="shared" si="9"/>
        <v>1264067.772420698</v>
      </c>
    </row>
    <row r="102" spans="2:5" ht="12.75">
      <c r="B102" s="9">
        <v>84</v>
      </c>
      <c r="C102" s="9">
        <f t="shared" si="7"/>
        <v>0</v>
      </c>
      <c r="D102" s="17">
        <f t="shared" si="8"/>
        <v>1363210.3428066354</v>
      </c>
      <c r="E102" s="44">
        <f t="shared" si="9"/>
        <v>1363210.3428066354</v>
      </c>
    </row>
    <row r="103" spans="2:5" ht="12.75">
      <c r="B103" s="9">
        <v>85</v>
      </c>
      <c r="C103" s="9" t="s">
        <v>9</v>
      </c>
      <c r="D103" s="37"/>
      <c r="E103" s="49"/>
    </row>
    <row r="104" spans="2:5" ht="12.75">
      <c r="B104" s="9">
        <v>86</v>
      </c>
      <c r="C104" s="9" t="s">
        <v>9</v>
      </c>
      <c r="D104" s="37"/>
      <c r="E104" s="49"/>
    </row>
    <row r="105" spans="2:5" ht="12.75">
      <c r="B105" s="9">
        <v>87</v>
      </c>
      <c r="C105" s="9" t="s">
        <v>9</v>
      </c>
      <c r="D105" s="37"/>
      <c r="E105" s="49"/>
    </row>
    <row r="106" spans="2:5" ht="12.75">
      <c r="B106" s="9">
        <v>88</v>
      </c>
      <c r="C106" s="9" t="s">
        <v>9</v>
      </c>
      <c r="D106" s="37"/>
      <c r="E106" s="49"/>
    </row>
    <row r="107" spans="2:5" ht="12.75">
      <c r="B107" s="9">
        <v>89</v>
      </c>
      <c r="C107" s="9" t="s">
        <v>9</v>
      </c>
      <c r="D107" s="37"/>
      <c r="E107" s="49"/>
    </row>
    <row r="108" spans="2:5" ht="12.75">
      <c r="B108" s="13">
        <v>90</v>
      </c>
      <c r="C108" s="13" t="s">
        <v>9</v>
      </c>
      <c r="D108" s="19"/>
      <c r="E108" s="45"/>
    </row>
  </sheetData>
  <printOptions/>
  <pageMargins left="0.75" right="0.75" top="1" bottom="1" header="0" footer="0"/>
  <pageSetup horizontalDpi="300" verticalDpi="300" orientation="portrait" scale="50" r:id="rId2"/>
  <drawing r:id="rId1"/>
</worksheet>
</file>

<file path=xl/worksheets/sheet2.xml><?xml version="1.0" encoding="utf-8"?>
<worksheet xmlns="http://schemas.openxmlformats.org/spreadsheetml/2006/main" xmlns:r="http://schemas.openxmlformats.org/officeDocument/2006/relationships">
  <dimension ref="A1:I42"/>
  <sheetViews>
    <sheetView workbookViewId="0" topLeftCell="A27">
      <selection activeCell="A48" sqref="A48"/>
    </sheetView>
  </sheetViews>
  <sheetFormatPr defaultColWidth="11.421875" defaultRowHeight="12.75"/>
  <cols>
    <col min="5" max="5" width="12.28125" style="0" customWidth="1"/>
    <col min="7" max="7" width="13.421875" style="0" customWidth="1"/>
  </cols>
  <sheetData>
    <row r="1" spans="1:9" ht="12.75">
      <c r="A1" s="81"/>
      <c r="B1" s="29"/>
      <c r="C1" s="29"/>
      <c r="D1" s="29"/>
      <c r="E1" s="29"/>
      <c r="F1" s="29"/>
      <c r="G1" s="29"/>
      <c r="H1" s="29"/>
      <c r="I1" s="29"/>
    </row>
    <row r="2" spans="1:9" ht="12.75">
      <c r="A2" s="29"/>
      <c r="B2" s="29"/>
      <c r="C2" s="29"/>
      <c r="D2" s="29"/>
      <c r="E2" s="29"/>
      <c r="F2" s="29"/>
      <c r="G2" s="29"/>
      <c r="H2" s="29"/>
      <c r="I2" s="29"/>
    </row>
    <row r="3" spans="1:9" ht="12.75">
      <c r="A3" s="29"/>
      <c r="B3" s="29"/>
      <c r="C3" s="29"/>
      <c r="D3" s="29"/>
      <c r="E3" s="29"/>
      <c r="F3" s="29"/>
      <c r="G3" s="29"/>
      <c r="H3" s="29"/>
      <c r="I3" s="29"/>
    </row>
    <row r="4" spans="1:9" ht="12.75">
      <c r="A4" s="29"/>
      <c r="B4" s="29"/>
      <c r="C4" s="29"/>
      <c r="D4" s="29"/>
      <c r="E4" s="29"/>
      <c r="F4" s="29"/>
      <c r="G4" s="29"/>
      <c r="H4" s="29"/>
      <c r="I4" s="29"/>
    </row>
    <row r="5" spans="1:9" ht="12.75">
      <c r="A5" s="29"/>
      <c r="B5" s="29"/>
      <c r="C5" s="29"/>
      <c r="D5" s="29"/>
      <c r="E5" s="29"/>
      <c r="F5" s="29"/>
      <c r="G5" s="29"/>
      <c r="H5" s="29"/>
      <c r="I5" s="29"/>
    </row>
    <row r="6" spans="1:9" ht="12.75">
      <c r="A6" s="29"/>
      <c r="B6" s="29"/>
      <c r="C6" s="29"/>
      <c r="D6" s="29"/>
      <c r="E6" s="29"/>
      <c r="F6" s="29"/>
      <c r="G6" s="29"/>
      <c r="H6" s="29"/>
      <c r="I6" s="29"/>
    </row>
    <row r="7" spans="1:9" ht="12.75">
      <c r="A7" s="29"/>
      <c r="B7" s="29"/>
      <c r="C7" s="29"/>
      <c r="D7" s="29"/>
      <c r="E7" s="29"/>
      <c r="F7" s="29"/>
      <c r="G7" s="29"/>
      <c r="H7" s="29"/>
      <c r="I7" s="29"/>
    </row>
    <row r="8" spans="1:9" ht="12.75">
      <c r="A8" s="29"/>
      <c r="B8" s="29"/>
      <c r="C8" s="29"/>
      <c r="D8" s="29"/>
      <c r="E8" s="29"/>
      <c r="F8" s="29"/>
      <c r="G8" s="29"/>
      <c r="H8" s="29"/>
      <c r="I8" s="29"/>
    </row>
    <row r="9" spans="1:9" ht="12.75">
      <c r="A9" s="29"/>
      <c r="B9" s="81"/>
      <c r="C9" s="29"/>
      <c r="D9" s="29"/>
      <c r="E9" s="29"/>
      <c r="F9" s="29"/>
      <c r="G9" s="29"/>
      <c r="H9" s="29"/>
      <c r="I9" s="29"/>
    </row>
    <row r="10" spans="1:9" ht="12.75">
      <c r="A10" s="29"/>
      <c r="B10" s="33"/>
      <c r="C10" s="33"/>
      <c r="D10" s="33"/>
      <c r="E10" s="33"/>
      <c r="F10" s="29"/>
      <c r="G10" s="33"/>
      <c r="H10" s="29"/>
      <c r="I10" s="29"/>
    </row>
    <row r="11" spans="1:9" ht="12.75">
      <c r="A11" s="29"/>
      <c r="B11" s="33"/>
      <c r="C11" s="33"/>
      <c r="D11" s="29"/>
      <c r="E11" s="29"/>
      <c r="F11" s="29"/>
      <c r="G11" s="33"/>
      <c r="H11" s="29"/>
      <c r="I11" s="29"/>
    </row>
    <row r="12" spans="1:9" ht="12.75">
      <c r="A12" s="29"/>
      <c r="B12" s="33"/>
      <c r="C12" s="33"/>
      <c r="D12" s="33"/>
      <c r="E12" s="83"/>
      <c r="F12" s="29"/>
      <c r="G12" s="33"/>
      <c r="H12" s="29"/>
      <c r="I12" s="29"/>
    </row>
    <row r="13" spans="1:9" ht="12.75">
      <c r="A13" s="29"/>
      <c r="B13" s="33"/>
      <c r="C13" s="33"/>
      <c r="D13" s="33"/>
      <c r="E13" s="83"/>
      <c r="F13" s="29"/>
      <c r="G13" s="84"/>
      <c r="H13" s="29"/>
      <c r="I13" s="29"/>
    </row>
    <row r="14" spans="1:9" ht="12.75">
      <c r="A14" s="29"/>
      <c r="B14" s="33"/>
      <c r="C14" s="33"/>
      <c r="D14" s="33"/>
      <c r="E14" s="83"/>
      <c r="F14" s="29"/>
      <c r="G14" s="29"/>
      <c r="H14" s="29"/>
      <c r="I14" s="29"/>
    </row>
    <row r="15" spans="1:9" ht="12.75">
      <c r="A15" s="29"/>
      <c r="B15" s="33"/>
      <c r="C15" s="33"/>
      <c r="D15" s="33"/>
      <c r="E15" s="83"/>
      <c r="F15" s="29"/>
      <c r="G15" s="33"/>
      <c r="H15" s="29"/>
      <c r="I15" s="29"/>
    </row>
    <row r="16" spans="1:9" ht="12.75">
      <c r="A16" s="29"/>
      <c r="B16" s="33"/>
      <c r="C16" s="33"/>
      <c r="D16" s="33"/>
      <c r="E16" s="83"/>
      <c r="F16" s="29"/>
      <c r="G16" s="33"/>
      <c r="H16" s="29"/>
      <c r="I16" s="29"/>
    </row>
    <row r="17" spans="1:9" ht="12.75">
      <c r="A17" s="29"/>
      <c r="B17" s="33"/>
      <c r="C17" s="33"/>
      <c r="D17" s="33"/>
      <c r="E17" s="83"/>
      <c r="F17" s="29"/>
      <c r="G17" s="29"/>
      <c r="H17" s="29"/>
      <c r="I17" s="29"/>
    </row>
    <row r="18" spans="1:9" ht="12.75">
      <c r="A18" s="29"/>
      <c r="B18" s="33"/>
      <c r="C18" s="33"/>
      <c r="D18" s="33"/>
      <c r="E18" s="83"/>
      <c r="F18" s="29"/>
      <c r="G18" s="33"/>
      <c r="H18" s="29"/>
      <c r="I18" s="29"/>
    </row>
    <row r="19" spans="1:9" ht="12.75">
      <c r="A19" s="29"/>
      <c r="B19" s="33"/>
      <c r="C19" s="33"/>
      <c r="D19" s="33"/>
      <c r="E19" s="83"/>
      <c r="F19" s="29"/>
      <c r="G19" s="33"/>
      <c r="H19" s="29"/>
      <c r="I19" s="29"/>
    </row>
    <row r="20" spans="1:9" ht="12.75">
      <c r="A20" s="29"/>
      <c r="B20" s="33"/>
      <c r="C20" s="33"/>
      <c r="D20" s="33"/>
      <c r="E20" s="83"/>
      <c r="F20" s="29"/>
      <c r="G20" s="29"/>
      <c r="H20" s="29"/>
      <c r="I20" s="29"/>
    </row>
    <row r="21" spans="1:9" ht="12.75">
      <c r="A21" s="29"/>
      <c r="B21" s="33"/>
      <c r="C21" s="33"/>
      <c r="D21" s="33"/>
      <c r="E21" s="83"/>
      <c r="F21" s="29"/>
      <c r="G21" s="33"/>
      <c r="H21" s="29"/>
      <c r="I21" s="29"/>
    </row>
    <row r="22" spans="1:9" ht="12.75">
      <c r="A22" s="29"/>
      <c r="B22" s="29"/>
      <c r="C22" s="29"/>
      <c r="D22" s="29"/>
      <c r="E22" s="29"/>
      <c r="F22" s="29"/>
      <c r="G22" s="33"/>
      <c r="H22" s="29"/>
      <c r="I22" s="29"/>
    </row>
    <row r="23" spans="1:9" ht="12.75">
      <c r="A23" s="29"/>
      <c r="B23" s="29"/>
      <c r="C23" s="29"/>
      <c r="D23" s="29"/>
      <c r="E23" s="83"/>
      <c r="F23" s="29"/>
      <c r="G23" s="29"/>
      <c r="H23" s="29"/>
      <c r="I23" s="29"/>
    </row>
    <row r="24" spans="1:9" ht="12.75">
      <c r="A24" s="29"/>
      <c r="B24" s="29"/>
      <c r="C24" s="29"/>
      <c r="D24" s="29"/>
      <c r="E24" s="29"/>
      <c r="F24" s="29"/>
      <c r="G24" s="29"/>
      <c r="H24" s="29"/>
      <c r="I24" s="29"/>
    </row>
    <row r="25" spans="1:9" ht="12.75">
      <c r="A25" s="29"/>
      <c r="B25" s="29"/>
      <c r="C25" s="29"/>
      <c r="D25" s="29"/>
      <c r="E25" s="29"/>
      <c r="F25" s="29"/>
      <c r="G25" s="29"/>
      <c r="H25" s="29"/>
      <c r="I25" s="29"/>
    </row>
    <row r="26" spans="1:9" ht="12.75">
      <c r="A26" s="29"/>
      <c r="B26" s="29"/>
      <c r="C26" s="29"/>
      <c r="D26" s="29"/>
      <c r="E26" s="47"/>
      <c r="F26" s="29"/>
      <c r="G26" s="29"/>
      <c r="H26" s="29"/>
      <c r="I26" s="29"/>
    </row>
    <row r="27" spans="1:9" ht="12.75">
      <c r="A27" s="29"/>
      <c r="B27" s="29"/>
      <c r="C27" s="29"/>
      <c r="D27" s="29"/>
      <c r="E27" s="29"/>
      <c r="F27" s="29"/>
      <c r="G27" s="29"/>
      <c r="H27" s="29"/>
      <c r="I27" s="29"/>
    </row>
    <row r="28" spans="1:9" ht="12.75">
      <c r="A28" s="29"/>
      <c r="B28" s="29"/>
      <c r="C28" s="29"/>
      <c r="D28" s="29"/>
      <c r="E28" s="29"/>
      <c r="F28" s="29"/>
      <c r="G28" s="29"/>
      <c r="H28" s="29"/>
      <c r="I28" s="29"/>
    </row>
    <row r="29" spans="1:9" ht="12.75">
      <c r="A29" s="29"/>
      <c r="B29" s="29"/>
      <c r="C29" s="29"/>
      <c r="D29" s="29"/>
      <c r="E29" s="29"/>
      <c r="F29" s="29"/>
      <c r="G29" s="29"/>
      <c r="H29" s="29"/>
      <c r="I29" s="29"/>
    </row>
    <row r="30" spans="1:9" ht="12.75">
      <c r="A30" s="29"/>
      <c r="B30" s="29"/>
      <c r="C30" s="29"/>
      <c r="D30" s="29"/>
      <c r="E30" s="29"/>
      <c r="F30" s="29"/>
      <c r="G30" s="29"/>
      <c r="H30" s="29"/>
      <c r="I30" s="29"/>
    </row>
    <row r="31" spans="1:9" ht="12.75">
      <c r="A31" s="29"/>
      <c r="B31" s="29"/>
      <c r="C31" s="29"/>
      <c r="D31" s="29"/>
      <c r="E31" s="29"/>
      <c r="F31" s="29"/>
      <c r="G31" s="29"/>
      <c r="H31" s="29"/>
      <c r="I31" s="29"/>
    </row>
    <row r="32" spans="1:9" ht="12.75">
      <c r="A32" s="29"/>
      <c r="B32" s="29"/>
      <c r="C32" s="29"/>
      <c r="D32" s="29"/>
      <c r="E32" s="29"/>
      <c r="F32" s="29"/>
      <c r="G32" s="29"/>
      <c r="H32" s="29"/>
      <c r="I32" s="29"/>
    </row>
    <row r="33" spans="1:9" ht="12.75">
      <c r="A33" s="29"/>
      <c r="B33" s="29"/>
      <c r="C33" s="29"/>
      <c r="D33" s="29"/>
      <c r="E33" s="29"/>
      <c r="F33" s="29"/>
      <c r="G33" s="29"/>
      <c r="H33" s="29"/>
      <c r="I33" s="29"/>
    </row>
    <row r="34" spans="1:9" ht="12.75">
      <c r="A34" s="29"/>
      <c r="B34" s="29"/>
      <c r="C34" s="29"/>
      <c r="D34" s="29"/>
      <c r="E34" s="29"/>
      <c r="F34" s="29"/>
      <c r="G34" s="29"/>
      <c r="H34" s="29"/>
      <c r="I34" s="29"/>
    </row>
    <row r="35" spans="1:9" ht="12.75">
      <c r="A35" s="29"/>
      <c r="B35" s="29"/>
      <c r="C35" s="29"/>
      <c r="D35" s="29"/>
      <c r="E35" s="29"/>
      <c r="F35" s="29"/>
      <c r="G35" s="29"/>
      <c r="H35" s="29"/>
      <c r="I35" s="29"/>
    </row>
    <row r="36" spans="1:9" ht="12.75">
      <c r="A36" s="29"/>
      <c r="B36" s="29"/>
      <c r="C36" s="29"/>
      <c r="D36" s="29"/>
      <c r="E36" s="29"/>
      <c r="F36" s="29"/>
      <c r="G36" s="29"/>
      <c r="H36" s="29"/>
      <c r="I36" s="29"/>
    </row>
    <row r="37" spans="1:9" ht="12.75">
      <c r="A37" s="29"/>
      <c r="B37" s="29"/>
      <c r="C37" s="29"/>
      <c r="D37" s="29"/>
      <c r="E37" s="29"/>
      <c r="F37" s="29"/>
      <c r="G37" s="29"/>
      <c r="H37" s="29"/>
      <c r="I37" s="29"/>
    </row>
    <row r="38" spans="1:9" ht="12.75">
      <c r="A38" s="29"/>
      <c r="B38" s="29"/>
      <c r="C38" s="29"/>
      <c r="D38" s="29"/>
      <c r="E38" s="29"/>
      <c r="F38" s="29"/>
      <c r="G38" s="29"/>
      <c r="H38" s="29"/>
      <c r="I38" s="29"/>
    </row>
    <row r="39" spans="1:9" ht="12.75">
      <c r="A39" s="29"/>
      <c r="B39" s="29"/>
      <c r="C39" s="29"/>
      <c r="D39" s="29"/>
      <c r="E39" s="29"/>
      <c r="F39" s="29"/>
      <c r="G39" s="29"/>
      <c r="H39" s="29"/>
      <c r="I39" s="29"/>
    </row>
    <row r="40" spans="1:9" ht="12.75">
      <c r="A40" s="48"/>
      <c r="B40" s="48"/>
      <c r="C40" s="48"/>
      <c r="D40" s="48"/>
      <c r="E40" s="48"/>
      <c r="F40" s="48"/>
      <c r="G40" s="48"/>
      <c r="H40" s="48"/>
      <c r="I40" s="48"/>
    </row>
    <row r="41" spans="1:9" ht="12.75">
      <c r="A41" s="48"/>
      <c r="B41" s="48"/>
      <c r="C41" s="48"/>
      <c r="D41" s="48"/>
      <c r="E41" s="48"/>
      <c r="F41" s="48"/>
      <c r="G41" s="48"/>
      <c r="H41" s="48"/>
      <c r="I41" s="48"/>
    </row>
    <row r="42" spans="1:9" ht="12.75">
      <c r="A42" s="48"/>
      <c r="B42" s="48"/>
      <c r="C42" s="48"/>
      <c r="D42" s="48"/>
      <c r="E42" s="48"/>
      <c r="F42" s="48"/>
      <c r="G42" s="48"/>
      <c r="H42" s="48"/>
      <c r="I42" s="48"/>
    </row>
  </sheetData>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K92"/>
  <sheetViews>
    <sheetView workbookViewId="0" topLeftCell="F11">
      <selection activeCell="M32" sqref="M32"/>
    </sheetView>
  </sheetViews>
  <sheetFormatPr defaultColWidth="11.421875" defaultRowHeight="12.75"/>
  <cols>
    <col min="3" max="3" width="12.8515625" style="0" customWidth="1"/>
    <col min="5" max="5" width="12.28125" style="0" customWidth="1"/>
    <col min="7" max="7" width="13.00390625" style="0" customWidth="1"/>
    <col min="9" max="9" width="12.57421875" style="0" customWidth="1"/>
    <col min="10" max="10" width="12.8515625" style="0" customWidth="1"/>
    <col min="11" max="11" width="13.140625" style="0" customWidth="1"/>
  </cols>
  <sheetData>
    <row r="2" spans="2:3" ht="12.75">
      <c r="B2" s="56" t="s">
        <v>29</v>
      </c>
      <c r="C2" s="56"/>
    </row>
    <row r="3" ht="12.75">
      <c r="A3" t="s">
        <v>10</v>
      </c>
    </row>
    <row r="15" spans="2:5" ht="12.75">
      <c r="B15" s="56" t="s">
        <v>31</v>
      </c>
      <c r="C15" s="56"/>
      <c r="D15" s="56"/>
      <c r="E15" s="20" t="s">
        <v>30</v>
      </c>
    </row>
    <row r="16" spans="5:10" ht="12.75">
      <c r="E16" s="1" t="s">
        <v>0</v>
      </c>
      <c r="F16" s="2" t="s">
        <v>1</v>
      </c>
      <c r="G16" s="2" t="s">
        <v>27</v>
      </c>
      <c r="H16" s="3" t="s">
        <v>3</v>
      </c>
      <c r="J16" s="4" t="s">
        <v>4</v>
      </c>
    </row>
    <row r="17" spans="2:10" ht="12.75">
      <c r="B17" s="24" t="s">
        <v>32</v>
      </c>
      <c r="C17" s="57" t="s">
        <v>33</v>
      </c>
      <c r="E17" s="54" t="s">
        <v>34</v>
      </c>
      <c r="F17" s="10" t="s">
        <v>5</v>
      </c>
      <c r="G17" s="36"/>
      <c r="H17" s="55"/>
      <c r="J17" s="2" t="s">
        <v>6</v>
      </c>
    </row>
    <row r="18" spans="2:10" ht="12.75">
      <c r="B18" s="9">
        <v>12</v>
      </c>
      <c r="C18" s="58">
        <f aca="true" t="shared" si="0" ref="C18:C27">PMT($J$19,B18,$K$22)</f>
        <v>-1065.521726860565</v>
      </c>
      <c r="E18" s="42">
        <v>0</v>
      </c>
      <c r="F18" s="42"/>
      <c r="G18" s="16"/>
      <c r="H18" s="51"/>
      <c r="J18" s="10" t="s">
        <v>7</v>
      </c>
    </row>
    <row r="19" spans="2:10" ht="12.75">
      <c r="B19" s="9">
        <v>18</v>
      </c>
      <c r="C19" s="58">
        <f t="shared" si="0"/>
        <v>-789.9332814430243</v>
      </c>
      <c r="E19" s="8">
        <v>1</v>
      </c>
      <c r="F19" s="8">
        <v>1</v>
      </c>
      <c r="G19" s="9">
        <f aca="true" t="shared" si="1" ref="G19:G42">$J$22</f>
        <v>655.8683133986898</v>
      </c>
      <c r="H19" s="44">
        <f aca="true" t="shared" si="2" ref="H19:H42">G19/(1+$J$19)^F19</f>
        <v>630.6426090372017</v>
      </c>
      <c r="J19" s="11">
        <v>0.04</v>
      </c>
    </row>
    <row r="20" spans="2:8" ht="12.75">
      <c r="B20" s="24">
        <v>24</v>
      </c>
      <c r="C20" s="71">
        <f t="shared" si="0"/>
        <v>-655.8683133986898</v>
      </c>
      <c r="E20" s="8">
        <v>2</v>
      </c>
      <c r="F20" s="8">
        <v>2</v>
      </c>
      <c r="G20" s="9">
        <f t="shared" si="1"/>
        <v>655.8683133986898</v>
      </c>
      <c r="H20" s="44">
        <f t="shared" si="2"/>
        <v>606.3871240742324</v>
      </c>
    </row>
    <row r="21" spans="2:11" ht="12.75">
      <c r="B21" s="9">
        <v>30</v>
      </c>
      <c r="C21" s="58">
        <f t="shared" si="0"/>
        <v>-578.300991336613</v>
      </c>
      <c r="E21" s="8">
        <v>3</v>
      </c>
      <c r="F21" s="8">
        <v>3</v>
      </c>
      <c r="G21" s="9">
        <f t="shared" si="1"/>
        <v>655.8683133986898</v>
      </c>
      <c r="H21" s="44">
        <f t="shared" si="2"/>
        <v>583.0645423790696</v>
      </c>
      <c r="J21" s="24" t="s">
        <v>27</v>
      </c>
      <c r="K21" s="21" t="s">
        <v>25</v>
      </c>
    </row>
    <row r="22" spans="2:11" ht="12.75">
      <c r="B22" s="9">
        <v>36</v>
      </c>
      <c r="C22" s="58">
        <f t="shared" si="0"/>
        <v>-528.8687795380889</v>
      </c>
      <c r="E22" s="8">
        <v>4</v>
      </c>
      <c r="F22" s="8">
        <v>4</v>
      </c>
      <c r="G22" s="9">
        <f t="shared" si="1"/>
        <v>655.8683133986898</v>
      </c>
      <c r="H22" s="44">
        <f t="shared" si="2"/>
        <v>560.6389830567977</v>
      </c>
      <c r="J22" s="50">
        <f>C20*-1</f>
        <v>655.8683133986898</v>
      </c>
      <c r="K22" s="60">
        <v>10000</v>
      </c>
    </row>
    <row r="23" spans="2:8" ht="12.75">
      <c r="B23" s="9">
        <v>42</v>
      </c>
      <c r="C23" s="58">
        <f t="shared" si="0"/>
        <v>-495.40200698961837</v>
      </c>
      <c r="E23" s="8">
        <v>5</v>
      </c>
      <c r="F23" s="8">
        <v>5</v>
      </c>
      <c r="G23" s="9">
        <f t="shared" si="1"/>
        <v>655.8683133986898</v>
      </c>
      <c r="H23" s="44">
        <f t="shared" si="2"/>
        <v>539.0759452469207</v>
      </c>
    </row>
    <row r="24" spans="2:11" ht="12.75">
      <c r="B24" s="9">
        <v>48</v>
      </c>
      <c r="C24" s="58">
        <f t="shared" si="0"/>
        <v>-471.8064755514528</v>
      </c>
      <c r="E24" s="8">
        <v>6</v>
      </c>
      <c r="F24" s="8">
        <v>6</v>
      </c>
      <c r="G24" s="9">
        <f t="shared" si="1"/>
        <v>655.8683133986898</v>
      </c>
      <c r="H24" s="44">
        <f t="shared" si="2"/>
        <v>518.3422550451161</v>
      </c>
      <c r="J24" s="21" t="s">
        <v>8</v>
      </c>
      <c r="K24" s="41">
        <f>SUM(H19:H84)</f>
        <v>9999.999999999985</v>
      </c>
    </row>
    <row r="25" spans="2:10" ht="12.75">
      <c r="B25" s="9">
        <v>54</v>
      </c>
      <c r="C25" s="58">
        <f t="shared" si="0"/>
        <v>-454.69102455776664</v>
      </c>
      <c r="E25" s="8">
        <v>7</v>
      </c>
      <c r="F25" s="8">
        <v>7</v>
      </c>
      <c r="G25" s="9">
        <f t="shared" si="1"/>
        <v>655.8683133986898</v>
      </c>
      <c r="H25" s="44">
        <f t="shared" si="2"/>
        <v>498.4060144664578</v>
      </c>
      <c r="J25" t="s">
        <v>9</v>
      </c>
    </row>
    <row r="26" spans="2:8" ht="12.75">
      <c r="B26" s="9">
        <v>60</v>
      </c>
      <c r="C26" s="58">
        <f t="shared" si="0"/>
        <v>-442.018451232832</v>
      </c>
      <c r="E26" s="8">
        <v>8</v>
      </c>
      <c r="F26" s="8">
        <v>8</v>
      </c>
      <c r="G26" s="9">
        <f t="shared" si="1"/>
        <v>655.8683133986898</v>
      </c>
      <c r="H26" s="44">
        <f t="shared" si="2"/>
        <v>479.236552371594</v>
      </c>
    </row>
    <row r="27" spans="2:8" ht="12.75">
      <c r="B27" s="13">
        <v>66</v>
      </c>
      <c r="C27" s="59">
        <f t="shared" si="0"/>
        <v>-432.4921003277045</v>
      </c>
      <c r="E27" s="8">
        <v>9</v>
      </c>
      <c r="F27" s="8">
        <v>9</v>
      </c>
      <c r="G27" s="9">
        <f t="shared" si="1"/>
        <v>655.8683133986898</v>
      </c>
      <c r="H27" s="44">
        <f t="shared" si="2"/>
        <v>460.8043772803788</v>
      </c>
    </row>
    <row r="28" spans="5:8" ht="12.75">
      <c r="E28" s="8">
        <v>10</v>
      </c>
      <c r="F28" s="8">
        <v>10</v>
      </c>
      <c r="G28" s="9">
        <f t="shared" si="1"/>
        <v>655.8683133986898</v>
      </c>
      <c r="H28" s="44">
        <f t="shared" si="2"/>
        <v>443.0811320003642</v>
      </c>
    </row>
    <row r="29" spans="5:11" ht="12.75">
      <c r="E29" s="8">
        <v>11</v>
      </c>
      <c r="F29" s="8">
        <v>11</v>
      </c>
      <c r="G29" s="9">
        <f t="shared" si="1"/>
        <v>655.8683133986898</v>
      </c>
      <c r="H29" s="44">
        <f t="shared" si="2"/>
        <v>426.03955000035023</v>
      </c>
      <c r="J29" s="29"/>
      <c r="K29" s="47"/>
    </row>
    <row r="30" spans="5:8" ht="12.75">
      <c r="E30" s="8">
        <v>12</v>
      </c>
      <c r="F30" s="8">
        <v>12</v>
      </c>
      <c r="G30" s="9">
        <f t="shared" si="1"/>
        <v>655.8683133986898</v>
      </c>
      <c r="H30" s="44">
        <f t="shared" si="2"/>
        <v>409.6534134618752</v>
      </c>
    </row>
    <row r="31" spans="5:8" ht="12.75">
      <c r="E31" s="8">
        <v>13</v>
      </c>
      <c r="F31" s="8">
        <v>13</v>
      </c>
      <c r="G31" s="9">
        <f t="shared" si="1"/>
        <v>655.8683133986898</v>
      </c>
      <c r="H31" s="44">
        <f t="shared" si="2"/>
        <v>393.8975129441107</v>
      </c>
    </row>
    <row r="32" spans="5:8" ht="12.75">
      <c r="E32" s="8">
        <v>14</v>
      </c>
      <c r="F32" s="8">
        <v>14</v>
      </c>
      <c r="G32" s="9">
        <f t="shared" si="1"/>
        <v>655.8683133986898</v>
      </c>
      <c r="H32" s="44">
        <f t="shared" si="2"/>
        <v>378.74760860010645</v>
      </c>
    </row>
    <row r="33" spans="5:8" ht="12.75">
      <c r="E33" s="8">
        <v>15</v>
      </c>
      <c r="F33" s="8">
        <v>15</v>
      </c>
      <c r="G33" s="9">
        <f t="shared" si="1"/>
        <v>655.8683133986898</v>
      </c>
      <c r="H33" s="44">
        <f t="shared" si="2"/>
        <v>364.1803928847178</v>
      </c>
    </row>
    <row r="34" spans="5:8" ht="12.75">
      <c r="E34" s="8">
        <v>16</v>
      </c>
      <c r="F34" s="8">
        <v>16</v>
      </c>
      <c r="G34" s="9">
        <f t="shared" si="1"/>
        <v>655.8683133986898</v>
      </c>
      <c r="H34" s="44">
        <f t="shared" si="2"/>
        <v>350.1734546968439</v>
      </c>
    </row>
    <row r="35" spans="5:8" ht="12.75">
      <c r="E35" s="8">
        <v>17</v>
      </c>
      <c r="F35" s="8">
        <v>17</v>
      </c>
      <c r="G35" s="9">
        <f t="shared" si="1"/>
        <v>655.8683133986898</v>
      </c>
      <c r="H35" s="44">
        <f t="shared" si="2"/>
        <v>336.70524490081146</v>
      </c>
    </row>
    <row r="36" spans="5:8" ht="12.75">
      <c r="E36" s="8">
        <v>18</v>
      </c>
      <c r="F36" s="8">
        <v>18</v>
      </c>
      <c r="G36" s="9">
        <f t="shared" si="1"/>
        <v>655.8683133986898</v>
      </c>
      <c r="H36" s="44">
        <f t="shared" si="2"/>
        <v>323.75504317385713</v>
      </c>
    </row>
    <row r="37" spans="5:8" ht="12.75">
      <c r="E37" s="8">
        <v>19</v>
      </c>
      <c r="F37" s="8">
        <v>19</v>
      </c>
      <c r="G37" s="9">
        <f t="shared" si="1"/>
        <v>655.8683133986898</v>
      </c>
      <c r="H37" s="44">
        <f t="shared" si="2"/>
        <v>311.3029261287088</v>
      </c>
    </row>
    <row r="38" spans="5:8" ht="12.75">
      <c r="E38" s="8">
        <v>20</v>
      </c>
      <c r="F38" s="8">
        <v>20</v>
      </c>
      <c r="G38" s="9">
        <f t="shared" si="1"/>
        <v>655.8683133986898</v>
      </c>
      <c r="H38" s="44">
        <f t="shared" si="2"/>
        <v>299.32973666222</v>
      </c>
    </row>
    <row r="39" spans="5:8" ht="12.75">
      <c r="E39" s="8">
        <v>21</v>
      </c>
      <c r="F39" s="8">
        <v>21</v>
      </c>
      <c r="G39" s="9">
        <f t="shared" si="1"/>
        <v>655.8683133986898</v>
      </c>
      <c r="H39" s="44">
        <f t="shared" si="2"/>
        <v>287.81705448290376</v>
      </c>
    </row>
    <row r="40" spans="5:8" ht="12.75">
      <c r="E40" s="8">
        <v>22</v>
      </c>
      <c r="F40" s="8">
        <v>22</v>
      </c>
      <c r="G40" s="9">
        <f t="shared" si="1"/>
        <v>655.8683133986898</v>
      </c>
      <c r="H40" s="44">
        <f t="shared" si="2"/>
        <v>276.74716777202286</v>
      </c>
    </row>
    <row r="41" spans="5:8" ht="12.75">
      <c r="E41" s="8">
        <v>23</v>
      </c>
      <c r="F41" s="8">
        <v>23</v>
      </c>
      <c r="G41" s="9">
        <f t="shared" si="1"/>
        <v>655.8683133986898</v>
      </c>
      <c r="H41" s="44">
        <f t="shared" si="2"/>
        <v>266.1030459346374</v>
      </c>
    </row>
    <row r="42" spans="5:8" ht="12.75">
      <c r="E42" s="8">
        <v>24</v>
      </c>
      <c r="F42" s="8">
        <v>24</v>
      </c>
      <c r="G42" s="9">
        <f t="shared" si="1"/>
        <v>655.8683133986898</v>
      </c>
      <c r="H42" s="44">
        <f t="shared" si="2"/>
        <v>255.8683133986898</v>
      </c>
    </row>
    <row r="43" spans="5:8" ht="12.75">
      <c r="E43" s="8">
        <v>25</v>
      </c>
      <c r="F43" s="8"/>
      <c r="G43" s="9"/>
      <c r="H43" s="52"/>
    </row>
    <row r="44" spans="5:8" ht="12.75">
      <c r="E44" s="8">
        <v>26</v>
      </c>
      <c r="F44" s="8"/>
      <c r="G44" s="9"/>
      <c r="H44" s="52"/>
    </row>
    <row r="45" spans="5:8" ht="12.75">
      <c r="E45" s="8">
        <v>27</v>
      </c>
      <c r="F45" s="8"/>
      <c r="G45" s="9"/>
      <c r="H45" s="52"/>
    </row>
    <row r="46" spans="5:8" ht="12.75">
      <c r="E46" s="8">
        <v>28</v>
      </c>
      <c r="F46" s="8"/>
      <c r="G46" s="9"/>
      <c r="H46" s="52"/>
    </row>
    <row r="47" spans="5:8" ht="12.75">
      <c r="E47" s="8">
        <v>29</v>
      </c>
      <c r="F47" s="8"/>
      <c r="G47" s="9"/>
      <c r="H47" s="52"/>
    </row>
    <row r="48" spans="5:8" ht="12.75">
      <c r="E48" s="8">
        <v>30</v>
      </c>
      <c r="F48" s="8"/>
      <c r="G48" s="9"/>
      <c r="H48" s="52"/>
    </row>
    <row r="49" spans="5:8" ht="12.75">
      <c r="E49" s="8">
        <v>31</v>
      </c>
      <c r="F49" s="8"/>
      <c r="G49" s="9"/>
      <c r="H49" s="52"/>
    </row>
    <row r="50" spans="5:8" ht="12.75">
      <c r="E50" s="8">
        <v>32</v>
      </c>
      <c r="F50" s="8"/>
      <c r="G50" s="9"/>
      <c r="H50" s="52"/>
    </row>
    <row r="51" spans="5:8" ht="12.75">
      <c r="E51" s="8">
        <v>33</v>
      </c>
      <c r="F51" s="8"/>
      <c r="G51" s="9"/>
      <c r="H51" s="52"/>
    </row>
    <row r="52" spans="5:8" ht="12.75">
      <c r="E52" s="8">
        <v>34</v>
      </c>
      <c r="F52" s="8"/>
      <c r="G52" s="9"/>
      <c r="H52" s="52"/>
    </row>
    <row r="53" spans="5:8" ht="12.75">
      <c r="E53" s="8">
        <v>35</v>
      </c>
      <c r="F53" s="8"/>
      <c r="G53" s="9"/>
      <c r="H53" s="52"/>
    </row>
    <row r="54" spans="5:8" ht="12.75">
      <c r="E54" s="8">
        <v>36</v>
      </c>
      <c r="F54" s="8"/>
      <c r="G54" s="9"/>
      <c r="H54" s="52"/>
    </row>
    <row r="55" spans="5:8" ht="12.75">
      <c r="E55" s="8">
        <v>37</v>
      </c>
      <c r="F55" s="8"/>
      <c r="G55" s="9"/>
      <c r="H55" s="52"/>
    </row>
    <row r="56" spans="5:8" ht="12.75">
      <c r="E56" s="8">
        <v>38</v>
      </c>
      <c r="F56" s="8"/>
      <c r="G56" s="9"/>
      <c r="H56" s="52"/>
    </row>
    <row r="57" spans="5:8" ht="12.75">
      <c r="E57" s="8">
        <v>39</v>
      </c>
      <c r="F57" s="8"/>
      <c r="G57" s="9"/>
      <c r="H57" s="52"/>
    </row>
    <row r="58" spans="5:8" ht="12.75">
      <c r="E58" s="8">
        <v>40</v>
      </c>
      <c r="F58" s="8"/>
      <c r="G58" s="9"/>
      <c r="H58" s="52"/>
    </row>
    <row r="59" spans="5:8" ht="12.75">
      <c r="E59" s="8">
        <v>41</v>
      </c>
      <c r="F59" s="8"/>
      <c r="G59" s="9"/>
      <c r="H59" s="52"/>
    </row>
    <row r="60" spans="5:8" ht="12.75">
      <c r="E60" s="8">
        <v>42</v>
      </c>
      <c r="F60" s="8"/>
      <c r="G60" s="9"/>
      <c r="H60" s="52"/>
    </row>
    <row r="61" spans="5:8" ht="12.75">
      <c r="E61" s="8">
        <v>43</v>
      </c>
      <c r="F61" s="8"/>
      <c r="G61" s="9"/>
      <c r="H61" s="52"/>
    </row>
    <row r="62" spans="5:8" ht="12.75">
      <c r="E62" s="8">
        <v>44</v>
      </c>
      <c r="F62" s="8"/>
      <c r="G62" s="9"/>
      <c r="H62" s="52"/>
    </row>
    <row r="63" spans="5:8" ht="12.75">
      <c r="E63" s="8">
        <v>45</v>
      </c>
      <c r="F63" s="8"/>
      <c r="G63" s="9"/>
      <c r="H63" s="52"/>
    </row>
    <row r="64" spans="5:8" ht="12.75">
      <c r="E64" s="8">
        <v>46</v>
      </c>
      <c r="F64" s="8"/>
      <c r="G64" s="9"/>
      <c r="H64" s="52"/>
    </row>
    <row r="65" spans="5:8" ht="12.75">
      <c r="E65" s="8">
        <v>47</v>
      </c>
      <c r="F65" s="8"/>
      <c r="G65" s="9"/>
      <c r="H65" s="52"/>
    </row>
    <row r="66" spans="5:8" ht="12.75">
      <c r="E66" s="8">
        <v>48</v>
      </c>
      <c r="F66" s="8"/>
      <c r="G66" s="9"/>
      <c r="H66" s="52"/>
    </row>
    <row r="67" spans="5:8" ht="12.75">
      <c r="E67" s="8">
        <v>49</v>
      </c>
      <c r="F67" s="8"/>
      <c r="G67" s="9"/>
      <c r="H67" s="52"/>
    </row>
    <row r="68" spans="5:8" ht="12.75">
      <c r="E68" s="8">
        <v>50</v>
      </c>
      <c r="F68" s="8"/>
      <c r="G68" s="9"/>
      <c r="H68" s="52"/>
    </row>
    <row r="69" spans="5:8" ht="12.75">
      <c r="E69" s="8">
        <v>51</v>
      </c>
      <c r="F69" s="8"/>
      <c r="G69" s="9"/>
      <c r="H69" s="52"/>
    </row>
    <row r="70" spans="5:8" ht="12.75">
      <c r="E70" s="8">
        <v>52</v>
      </c>
      <c r="F70" s="8"/>
      <c r="G70" s="9"/>
      <c r="H70" s="52"/>
    </row>
    <row r="71" spans="5:8" ht="12.75">
      <c r="E71" s="8">
        <v>53</v>
      </c>
      <c r="F71" s="8"/>
      <c r="G71" s="9"/>
      <c r="H71" s="52"/>
    </row>
    <row r="72" spans="5:8" ht="12.75">
      <c r="E72" s="8">
        <v>54</v>
      </c>
      <c r="F72" s="8"/>
      <c r="G72" s="9"/>
      <c r="H72" s="52"/>
    </row>
    <row r="73" spans="5:8" ht="12.75">
      <c r="E73" s="8">
        <v>55</v>
      </c>
      <c r="F73" s="8"/>
      <c r="G73" s="9"/>
      <c r="H73" s="52"/>
    </row>
    <row r="74" spans="5:8" ht="12.75">
      <c r="E74" s="8">
        <v>56</v>
      </c>
      <c r="F74" s="8"/>
      <c r="G74" s="9"/>
      <c r="H74" s="52"/>
    </row>
    <row r="75" spans="5:8" ht="12.75">
      <c r="E75" s="8">
        <v>57</v>
      </c>
      <c r="F75" s="8"/>
      <c r="G75" s="9"/>
      <c r="H75" s="52"/>
    </row>
    <row r="76" spans="5:8" ht="12.75">
      <c r="E76" s="8">
        <v>58</v>
      </c>
      <c r="F76" s="8"/>
      <c r="G76" s="9"/>
      <c r="H76" s="52"/>
    </row>
    <row r="77" spans="5:8" ht="12.75">
      <c r="E77" s="8">
        <v>59</v>
      </c>
      <c r="F77" s="8"/>
      <c r="G77" s="9"/>
      <c r="H77" s="52"/>
    </row>
    <row r="78" spans="5:8" ht="12.75">
      <c r="E78" s="8">
        <v>60</v>
      </c>
      <c r="F78" s="8"/>
      <c r="G78" s="9"/>
      <c r="H78" s="52"/>
    </row>
    <row r="79" spans="5:8" ht="12.75">
      <c r="E79" s="8">
        <v>61</v>
      </c>
      <c r="F79" s="8"/>
      <c r="G79" s="9"/>
      <c r="H79" s="52"/>
    </row>
    <row r="80" spans="5:8" ht="12.75">
      <c r="E80" s="8">
        <v>62</v>
      </c>
      <c r="F80" s="8"/>
      <c r="G80" s="9"/>
      <c r="H80" s="52"/>
    </row>
    <row r="81" spans="5:8" ht="12.75">
      <c r="E81" s="8">
        <v>63</v>
      </c>
      <c r="F81" s="8"/>
      <c r="G81" s="9"/>
      <c r="H81" s="52"/>
    </row>
    <row r="82" spans="5:8" ht="12.75">
      <c r="E82" s="8">
        <v>64</v>
      </c>
      <c r="F82" s="8"/>
      <c r="G82" s="9"/>
      <c r="H82" s="52"/>
    </row>
    <row r="83" spans="5:8" ht="12.75">
      <c r="E83" s="8">
        <v>65</v>
      </c>
      <c r="F83" s="8"/>
      <c r="G83" s="9"/>
      <c r="H83" s="52"/>
    </row>
    <row r="84" spans="5:8" ht="12.75">
      <c r="E84" s="12">
        <v>66</v>
      </c>
      <c r="F84" s="12"/>
      <c r="G84" s="13"/>
      <c r="H84" s="53"/>
    </row>
    <row r="85" spans="1:3" ht="12.75">
      <c r="A85" s="28"/>
      <c r="B85" s="15" t="s">
        <v>9</v>
      </c>
      <c r="C85" s="28"/>
    </row>
    <row r="86" spans="1:3" ht="12.75">
      <c r="A86" s="28"/>
      <c r="B86" s="15" t="s">
        <v>9</v>
      </c>
      <c r="C86" s="28"/>
    </row>
    <row r="87" spans="1:3" ht="12.75">
      <c r="A87" s="28"/>
      <c r="B87" s="15" t="s">
        <v>9</v>
      </c>
      <c r="C87" s="28"/>
    </row>
    <row r="88" spans="1:3" ht="12.75">
      <c r="A88" s="28"/>
      <c r="B88" s="15" t="s">
        <v>9</v>
      </c>
      <c r="C88" s="28"/>
    </row>
    <row r="89" spans="1:4" ht="12.75">
      <c r="A89" s="28"/>
      <c r="B89" s="15" t="s">
        <v>9</v>
      </c>
      <c r="C89" s="28"/>
      <c r="D89" s="28"/>
    </row>
    <row r="90" spans="1:4" ht="12.75">
      <c r="A90" s="28"/>
      <c r="B90" s="28"/>
      <c r="C90" s="28"/>
      <c r="D90" s="28"/>
    </row>
    <row r="91" spans="1:4" ht="12.75">
      <c r="A91" s="28"/>
      <c r="B91" s="28"/>
      <c r="C91" s="28"/>
      <c r="D91" s="28"/>
    </row>
    <row r="92" spans="1:4" ht="12.75">
      <c r="A92" s="28"/>
      <c r="B92" s="28"/>
      <c r="C92" s="28"/>
      <c r="D92" s="28"/>
    </row>
  </sheetData>
  <printOptions/>
  <pageMargins left="0.75" right="0.75" top="1" bottom="1" header="0" footer="0"/>
  <pageSetup horizontalDpi="300" verticalDpi="300" orientation="portrait" scale="70" r:id="rId2"/>
  <drawing r:id="rId1"/>
</worksheet>
</file>

<file path=xl/worksheets/sheet4.xml><?xml version="1.0" encoding="utf-8"?>
<worksheet xmlns="http://schemas.openxmlformats.org/spreadsheetml/2006/main" xmlns:r="http://schemas.openxmlformats.org/officeDocument/2006/relationships">
  <dimension ref="A1:Q92"/>
  <sheetViews>
    <sheetView workbookViewId="0" topLeftCell="A10">
      <selection activeCell="C27" sqref="C27"/>
    </sheetView>
  </sheetViews>
  <sheetFormatPr defaultColWidth="11.421875" defaultRowHeight="12.75"/>
  <cols>
    <col min="4" max="4" width="12.57421875" style="0" customWidth="1"/>
    <col min="5" max="5" width="15.7109375" style="0" customWidth="1"/>
    <col min="7" max="7" width="13.140625" style="0" customWidth="1"/>
    <col min="11" max="11" width="11.8515625" style="0" customWidth="1"/>
  </cols>
  <sheetData>
    <row r="1" spans="1:17" ht="12.75">
      <c r="A1" s="81"/>
      <c r="B1" s="29"/>
      <c r="C1" s="29"/>
      <c r="D1" s="29"/>
      <c r="E1" s="29"/>
      <c r="F1" s="29"/>
      <c r="G1" s="29"/>
      <c r="H1" s="29"/>
      <c r="I1" s="29"/>
      <c r="J1" s="29"/>
      <c r="K1" s="29"/>
      <c r="L1" s="29"/>
      <c r="M1" s="29"/>
      <c r="N1" s="29"/>
      <c r="O1" s="29"/>
      <c r="P1" s="29"/>
      <c r="Q1" s="29"/>
    </row>
    <row r="2" spans="1:17" ht="12.75">
      <c r="A2" s="29"/>
      <c r="B2" s="29"/>
      <c r="C2" s="29"/>
      <c r="D2" s="29"/>
      <c r="E2" s="29"/>
      <c r="F2" s="29"/>
      <c r="G2" s="29"/>
      <c r="H2" s="29"/>
      <c r="I2" s="29"/>
      <c r="J2" s="29"/>
      <c r="K2" s="29"/>
      <c r="L2" s="29"/>
      <c r="M2" s="29"/>
      <c r="N2" s="29"/>
      <c r="O2" s="29"/>
      <c r="P2" s="29"/>
      <c r="Q2" s="29"/>
    </row>
    <row r="3" spans="1:17" ht="12.75">
      <c r="A3" s="29"/>
      <c r="B3" s="29"/>
      <c r="C3" s="29"/>
      <c r="D3" s="29"/>
      <c r="E3" s="29"/>
      <c r="F3" s="29"/>
      <c r="G3" s="29"/>
      <c r="H3" s="29"/>
      <c r="I3" s="29"/>
      <c r="J3" s="29"/>
      <c r="K3" s="81"/>
      <c r="L3" s="81"/>
      <c r="M3" s="81"/>
      <c r="N3" s="81"/>
      <c r="O3" s="81"/>
      <c r="P3" s="29"/>
      <c r="Q3" s="29"/>
    </row>
    <row r="4" spans="1:17" ht="12.75">
      <c r="A4" s="29"/>
      <c r="B4" s="29"/>
      <c r="C4" s="29"/>
      <c r="D4" s="29"/>
      <c r="E4" s="29"/>
      <c r="F4" s="29"/>
      <c r="G4" s="29"/>
      <c r="H4" s="29"/>
      <c r="I4" s="29"/>
      <c r="J4" s="29"/>
      <c r="K4" s="81"/>
      <c r="L4" s="81"/>
      <c r="M4" s="81"/>
      <c r="N4" s="81"/>
      <c r="O4" s="81"/>
      <c r="P4" s="29"/>
      <c r="Q4" s="29"/>
    </row>
    <row r="5" spans="1:17" ht="12.75">
      <c r="A5" s="29"/>
      <c r="B5" s="29"/>
      <c r="C5" s="29"/>
      <c r="D5" s="29"/>
      <c r="E5" s="29"/>
      <c r="F5" s="29"/>
      <c r="G5" s="29"/>
      <c r="H5" s="29"/>
      <c r="I5" s="29"/>
      <c r="J5" s="29"/>
      <c r="K5" s="29"/>
      <c r="L5" s="29"/>
      <c r="M5" s="29"/>
      <c r="N5" s="29"/>
      <c r="O5" s="29"/>
      <c r="P5" s="29"/>
      <c r="Q5" s="29"/>
    </row>
    <row r="6" spans="1:17" ht="12.75">
      <c r="A6" s="29"/>
      <c r="B6" s="29"/>
      <c r="C6" s="29"/>
      <c r="D6" s="29"/>
      <c r="E6" s="29"/>
      <c r="F6" s="29"/>
      <c r="G6" s="29"/>
      <c r="H6" s="29"/>
      <c r="I6" s="29"/>
      <c r="J6" s="29"/>
      <c r="K6" s="29"/>
      <c r="L6" s="29"/>
      <c r="M6" s="29"/>
      <c r="N6" s="29"/>
      <c r="O6" s="29"/>
      <c r="P6" s="29"/>
      <c r="Q6" s="29"/>
    </row>
    <row r="7" spans="1:17" ht="12.75">
      <c r="A7" s="29"/>
      <c r="B7" s="29"/>
      <c r="C7" s="29"/>
      <c r="D7" s="29"/>
      <c r="E7" s="29"/>
      <c r="F7" s="29"/>
      <c r="G7" s="29"/>
      <c r="H7" s="29"/>
      <c r="I7" s="29"/>
      <c r="J7" s="29"/>
      <c r="K7" s="29"/>
      <c r="L7" s="29"/>
      <c r="M7" s="29"/>
      <c r="N7" s="29"/>
      <c r="O7" s="29"/>
      <c r="P7" s="29"/>
      <c r="Q7" s="29"/>
    </row>
    <row r="8" spans="1:17" ht="12.75">
      <c r="A8" s="29"/>
      <c r="B8" s="29"/>
      <c r="C8" s="29"/>
      <c r="D8" s="29"/>
      <c r="E8" s="29"/>
      <c r="F8" s="29"/>
      <c r="G8" s="29"/>
      <c r="H8" s="29"/>
      <c r="I8" s="29"/>
      <c r="J8" s="29"/>
      <c r="K8" s="87"/>
      <c r="L8" s="87"/>
      <c r="M8" s="87"/>
      <c r="N8" s="87"/>
      <c r="O8" s="82"/>
      <c r="P8" s="29"/>
      <c r="Q8" s="29"/>
    </row>
    <row r="9" spans="1:17" ht="12.75">
      <c r="A9" s="29"/>
      <c r="B9" s="29"/>
      <c r="C9" s="29"/>
      <c r="D9" s="29"/>
      <c r="E9" s="29"/>
      <c r="F9" s="29"/>
      <c r="G9" s="29"/>
      <c r="H9" s="29"/>
      <c r="I9" s="29"/>
      <c r="J9" s="29"/>
      <c r="K9" s="87"/>
      <c r="L9" s="87"/>
      <c r="M9" s="87"/>
      <c r="N9" s="87"/>
      <c r="O9" s="82"/>
      <c r="P9" s="29"/>
      <c r="Q9" s="29"/>
    </row>
    <row r="10" spans="1:17" ht="12.75">
      <c r="A10" s="29"/>
      <c r="B10" s="81"/>
      <c r="C10" s="29"/>
      <c r="D10" s="29"/>
      <c r="E10" s="29"/>
      <c r="F10" s="29"/>
      <c r="G10" s="29"/>
      <c r="H10" s="29"/>
      <c r="I10" s="29"/>
      <c r="J10" s="29"/>
      <c r="K10" s="87"/>
      <c r="L10" s="82"/>
      <c r="M10" s="82"/>
      <c r="N10" s="82"/>
      <c r="O10" s="82"/>
      <c r="P10" s="29"/>
      <c r="Q10" s="29"/>
    </row>
    <row r="11" spans="1:17" ht="12.75">
      <c r="A11" s="29"/>
      <c r="B11" s="33"/>
      <c r="C11" s="33"/>
      <c r="D11" s="33"/>
      <c r="E11" s="33"/>
      <c r="F11" s="29"/>
      <c r="G11" s="33"/>
      <c r="H11" s="29"/>
      <c r="I11" s="29"/>
      <c r="J11" s="29"/>
      <c r="K11" s="87"/>
      <c r="L11" s="82"/>
      <c r="M11" s="82"/>
      <c r="N11" s="82"/>
      <c r="O11" s="82"/>
      <c r="P11" s="29"/>
      <c r="Q11" s="29"/>
    </row>
    <row r="12" spans="1:17" ht="12.75">
      <c r="A12" s="29"/>
      <c r="B12" s="33"/>
      <c r="C12" s="33"/>
      <c r="D12" s="29"/>
      <c r="E12" s="29"/>
      <c r="F12" s="29"/>
      <c r="G12" s="33"/>
      <c r="H12" s="29"/>
      <c r="I12" s="29"/>
      <c r="J12" s="29"/>
      <c r="K12" s="87"/>
      <c r="L12" s="82"/>
      <c r="M12" s="82"/>
      <c r="N12" s="82"/>
      <c r="O12" s="82"/>
      <c r="P12" s="29"/>
      <c r="Q12" s="29"/>
    </row>
    <row r="13" spans="1:17" ht="12.75">
      <c r="A13" s="29"/>
      <c r="B13" s="33"/>
      <c r="C13" s="33"/>
      <c r="D13" s="33"/>
      <c r="E13" s="83"/>
      <c r="F13" s="29"/>
      <c r="G13" s="33"/>
      <c r="H13" s="29"/>
      <c r="I13" s="29"/>
      <c r="J13" s="29"/>
      <c r="K13" s="87"/>
      <c r="L13" s="82"/>
      <c r="M13" s="82"/>
      <c r="N13" s="82"/>
      <c r="O13" s="82"/>
      <c r="P13" s="29"/>
      <c r="Q13" s="29"/>
    </row>
    <row r="14" spans="1:17" ht="12.75">
      <c r="A14" s="29"/>
      <c r="B14" s="33"/>
      <c r="C14" s="33"/>
      <c r="D14" s="33"/>
      <c r="E14" s="83"/>
      <c r="F14" s="29"/>
      <c r="G14" s="84"/>
      <c r="H14" s="29"/>
      <c r="I14" s="29"/>
      <c r="J14" s="29"/>
      <c r="K14" s="87"/>
      <c r="L14" s="82"/>
      <c r="M14" s="82"/>
      <c r="N14" s="82"/>
      <c r="O14" s="82"/>
      <c r="P14" s="29"/>
      <c r="Q14" s="29"/>
    </row>
    <row r="15" spans="1:17" ht="12.75">
      <c r="A15" s="29"/>
      <c r="B15" s="33"/>
      <c r="C15" s="33"/>
      <c r="D15" s="33"/>
      <c r="E15" s="83"/>
      <c r="F15" s="29"/>
      <c r="G15" s="29"/>
      <c r="H15" s="29"/>
      <c r="I15" s="29"/>
      <c r="J15" s="29"/>
      <c r="K15" s="87"/>
      <c r="L15" s="82"/>
      <c r="M15" s="82"/>
      <c r="N15" s="82"/>
      <c r="O15" s="82"/>
      <c r="P15" s="29"/>
      <c r="Q15" s="29"/>
    </row>
    <row r="16" spans="1:17" ht="12.75">
      <c r="A16" s="29"/>
      <c r="B16" s="33"/>
      <c r="C16" s="33"/>
      <c r="D16" s="33"/>
      <c r="E16" s="83"/>
      <c r="F16" s="29"/>
      <c r="G16" s="33"/>
      <c r="H16" s="29"/>
      <c r="I16" s="29"/>
      <c r="J16" s="29"/>
      <c r="K16" s="87"/>
      <c r="L16" s="82"/>
      <c r="M16" s="82"/>
      <c r="N16" s="82"/>
      <c r="O16" s="82"/>
      <c r="P16" s="29"/>
      <c r="Q16" s="29"/>
    </row>
    <row r="17" spans="1:17" ht="12.75">
      <c r="A17" s="29"/>
      <c r="B17" s="33"/>
      <c r="C17" s="33"/>
      <c r="D17" s="33"/>
      <c r="E17" s="83"/>
      <c r="F17" s="29"/>
      <c r="G17" s="33"/>
      <c r="H17" s="29"/>
      <c r="I17" s="29"/>
      <c r="J17" s="29"/>
      <c r="K17" s="87"/>
      <c r="L17" s="82"/>
      <c r="M17" s="82"/>
      <c r="N17" s="82"/>
      <c r="O17" s="82"/>
      <c r="P17" s="29"/>
      <c r="Q17" s="29"/>
    </row>
    <row r="18" spans="1:17" ht="12.75">
      <c r="A18" s="29"/>
      <c r="B18" s="33"/>
      <c r="C18" s="33"/>
      <c r="D18" s="33"/>
      <c r="E18" s="83"/>
      <c r="F18" s="29"/>
      <c r="G18" s="33"/>
      <c r="H18" s="29"/>
      <c r="I18" s="29"/>
      <c r="J18" s="29"/>
      <c r="K18" s="87"/>
      <c r="L18" s="82"/>
      <c r="M18" s="82"/>
      <c r="N18" s="82"/>
      <c r="O18" s="82"/>
      <c r="P18" s="29"/>
      <c r="Q18" s="29"/>
    </row>
    <row r="19" spans="1:17" ht="12.75">
      <c r="A19" s="29"/>
      <c r="B19" s="33"/>
      <c r="C19" s="33"/>
      <c r="D19" s="33"/>
      <c r="E19" s="83"/>
      <c r="F19" s="29"/>
      <c r="G19" s="29"/>
      <c r="H19" s="29"/>
      <c r="I19" s="29"/>
      <c r="J19" s="29"/>
      <c r="K19" s="87"/>
      <c r="L19" s="82"/>
      <c r="M19" s="82"/>
      <c r="N19" s="82"/>
      <c r="O19" s="82"/>
      <c r="P19" s="29"/>
      <c r="Q19" s="29"/>
    </row>
    <row r="20" spans="1:17" ht="12.75">
      <c r="A20" s="29"/>
      <c r="B20" s="33"/>
      <c r="C20" s="33"/>
      <c r="D20" s="33"/>
      <c r="E20" s="83"/>
      <c r="F20" s="29"/>
      <c r="G20" s="33"/>
      <c r="H20" s="29"/>
      <c r="I20" s="29"/>
      <c r="J20" s="29"/>
      <c r="K20" s="87"/>
      <c r="L20" s="82"/>
      <c r="M20" s="82"/>
      <c r="N20" s="82"/>
      <c r="O20" s="82"/>
      <c r="P20" s="29"/>
      <c r="Q20" s="29"/>
    </row>
    <row r="21" spans="1:17" ht="12.75">
      <c r="A21" s="29"/>
      <c r="B21" s="33"/>
      <c r="C21" s="33"/>
      <c r="D21" s="33"/>
      <c r="E21" s="83"/>
      <c r="F21" s="29"/>
      <c r="G21" s="33"/>
      <c r="H21" s="29"/>
      <c r="I21" s="29"/>
      <c r="J21" s="29"/>
      <c r="K21" s="87"/>
      <c r="L21" s="82"/>
      <c r="M21" s="82"/>
      <c r="N21" s="82"/>
      <c r="O21" s="82"/>
      <c r="P21" s="29"/>
      <c r="Q21" s="29"/>
    </row>
    <row r="22" spans="1:17" ht="12.75">
      <c r="A22" s="29"/>
      <c r="B22" s="33"/>
      <c r="C22" s="33"/>
      <c r="D22" s="33"/>
      <c r="E22" s="83"/>
      <c r="F22" s="29"/>
      <c r="G22" s="33"/>
      <c r="H22" s="29"/>
      <c r="I22" s="29"/>
      <c r="J22" s="29"/>
      <c r="K22" s="82"/>
      <c r="L22" s="82"/>
      <c r="M22" s="82"/>
      <c r="N22" s="82"/>
      <c r="O22" s="82"/>
      <c r="P22" s="29"/>
      <c r="Q22" s="29"/>
    </row>
    <row r="23" spans="1:17" ht="12.75">
      <c r="A23" s="29"/>
      <c r="B23" s="29"/>
      <c r="C23" s="29"/>
      <c r="D23" s="29"/>
      <c r="E23" s="29"/>
      <c r="F23" s="29"/>
      <c r="G23" s="29"/>
      <c r="H23" s="29"/>
      <c r="I23" s="29"/>
      <c r="J23" s="29"/>
      <c r="K23" s="82"/>
      <c r="L23" s="82"/>
      <c r="M23" s="82"/>
      <c r="N23" s="82"/>
      <c r="O23" s="82"/>
      <c r="P23" s="29"/>
      <c r="Q23" s="29"/>
    </row>
    <row r="24" spans="1:17" ht="12.75">
      <c r="A24" s="29"/>
      <c r="B24" s="29"/>
      <c r="C24" s="29"/>
      <c r="D24" s="29"/>
      <c r="E24" s="85"/>
      <c r="F24" s="29"/>
      <c r="G24" s="33"/>
      <c r="H24" s="29"/>
      <c r="I24" s="29"/>
      <c r="J24" s="29"/>
      <c r="K24" s="82"/>
      <c r="L24" s="82"/>
      <c r="M24" s="82"/>
      <c r="N24" s="82"/>
      <c r="O24" s="82"/>
      <c r="P24" s="29"/>
      <c r="Q24" s="29"/>
    </row>
    <row r="25" spans="1:17" ht="12.75">
      <c r="A25" s="29"/>
      <c r="B25" s="29"/>
      <c r="C25" s="29"/>
      <c r="D25" s="29"/>
      <c r="E25" s="29"/>
      <c r="F25" s="29"/>
      <c r="G25" s="33"/>
      <c r="H25" s="29"/>
      <c r="I25" s="29"/>
      <c r="J25" s="29"/>
      <c r="K25" s="81"/>
      <c r="L25" s="82"/>
      <c r="M25" s="82"/>
      <c r="N25" s="82"/>
      <c r="O25" s="82"/>
      <c r="P25" s="29"/>
      <c r="Q25" s="29"/>
    </row>
    <row r="26" spans="1:17" ht="12.75">
      <c r="A26" s="29"/>
      <c r="B26" s="29"/>
      <c r="C26" s="29"/>
      <c r="D26" s="29"/>
      <c r="E26" s="29"/>
      <c r="F26" s="29"/>
      <c r="G26" s="33"/>
      <c r="H26" s="29"/>
      <c r="I26" s="29"/>
      <c r="J26" s="29"/>
      <c r="K26" s="29"/>
      <c r="L26" s="29"/>
      <c r="M26" s="29"/>
      <c r="N26" s="29"/>
      <c r="O26" s="29"/>
      <c r="P26" s="29"/>
      <c r="Q26" s="29"/>
    </row>
    <row r="27" spans="1:17" ht="12.75">
      <c r="A27" s="29"/>
      <c r="B27" s="29"/>
      <c r="C27" s="29"/>
      <c r="D27" s="29"/>
      <c r="E27" s="47"/>
      <c r="F27" s="29"/>
      <c r="G27" s="29"/>
      <c r="H27" s="29"/>
      <c r="I27" s="29"/>
      <c r="J27" s="29"/>
      <c r="K27" s="29"/>
      <c r="L27" s="29"/>
      <c r="M27" s="29"/>
      <c r="N27" s="29"/>
      <c r="O27" s="29"/>
      <c r="P27" s="29"/>
      <c r="Q27" s="29"/>
    </row>
    <row r="28" spans="1:17" ht="12.75">
      <c r="A28" s="29"/>
      <c r="B28" s="29"/>
      <c r="C28" s="29"/>
      <c r="D28" s="29"/>
      <c r="E28" s="29"/>
      <c r="F28" s="29"/>
      <c r="G28" s="29"/>
      <c r="H28" s="29"/>
      <c r="I28" s="29"/>
      <c r="J28" s="29"/>
      <c r="K28" s="29"/>
      <c r="L28" s="29"/>
      <c r="M28" s="29"/>
      <c r="N28" s="29"/>
      <c r="O28" s="29"/>
      <c r="P28" s="29"/>
      <c r="Q28" s="29"/>
    </row>
    <row r="29" spans="1:17" ht="27">
      <c r="A29" s="29"/>
      <c r="B29" s="29"/>
      <c r="C29" s="29"/>
      <c r="D29" s="29"/>
      <c r="E29" s="86"/>
      <c r="F29" s="29"/>
      <c r="G29" s="29"/>
      <c r="H29" s="29"/>
      <c r="I29" s="29"/>
      <c r="J29" s="29"/>
      <c r="K29" s="29"/>
      <c r="L29" s="29"/>
      <c r="M29" s="29"/>
      <c r="N29" s="29"/>
      <c r="O29" s="29"/>
      <c r="P29" s="29"/>
      <c r="Q29" s="29"/>
    </row>
    <row r="30" spans="1:17" ht="12.75">
      <c r="A30" s="29"/>
      <c r="B30" s="29"/>
      <c r="C30" s="29"/>
      <c r="D30" s="29"/>
      <c r="E30" s="29"/>
      <c r="F30" s="29"/>
      <c r="G30" s="29"/>
      <c r="H30" s="29"/>
      <c r="I30" s="29"/>
      <c r="J30" s="29"/>
      <c r="K30" s="29"/>
      <c r="L30" s="29"/>
      <c r="M30" s="29"/>
      <c r="N30" s="29"/>
      <c r="O30" s="29"/>
      <c r="P30" s="29"/>
      <c r="Q30" s="29"/>
    </row>
    <row r="31" spans="1:17" ht="12.75">
      <c r="A31" s="29"/>
      <c r="B31" s="29"/>
      <c r="C31" s="29"/>
      <c r="D31" s="29"/>
      <c r="E31" s="29"/>
      <c r="F31" s="29"/>
      <c r="G31" s="29"/>
      <c r="H31" s="29"/>
      <c r="I31" s="29"/>
      <c r="J31" s="29"/>
      <c r="K31" s="29"/>
      <c r="L31" s="29"/>
      <c r="M31" s="29"/>
      <c r="N31" s="29"/>
      <c r="O31" s="29"/>
      <c r="P31" s="29"/>
      <c r="Q31" s="29"/>
    </row>
    <row r="32" spans="1:17" ht="12.75">
      <c r="A32" s="29"/>
      <c r="B32" s="29"/>
      <c r="C32" s="29"/>
      <c r="D32" s="29"/>
      <c r="E32" s="29"/>
      <c r="F32" s="29"/>
      <c r="G32" s="29"/>
      <c r="H32" s="29"/>
      <c r="I32" s="29"/>
      <c r="J32" s="29"/>
      <c r="K32" s="29"/>
      <c r="L32" s="29"/>
      <c r="M32" s="29"/>
      <c r="N32" s="29"/>
      <c r="O32" s="29"/>
      <c r="P32" s="29"/>
      <c r="Q32" s="29"/>
    </row>
    <row r="33" spans="1:17" ht="12.75">
      <c r="A33" s="29"/>
      <c r="B33" s="29"/>
      <c r="C33" s="29"/>
      <c r="D33" s="29"/>
      <c r="E33" s="29"/>
      <c r="F33" s="29"/>
      <c r="G33" s="29"/>
      <c r="H33" s="29"/>
      <c r="I33" s="29"/>
      <c r="J33" s="29"/>
      <c r="K33" s="29"/>
      <c r="L33" s="29"/>
      <c r="M33" s="29"/>
      <c r="N33" s="29"/>
      <c r="O33" s="29"/>
      <c r="P33" s="29"/>
      <c r="Q33" s="29"/>
    </row>
    <row r="34" spans="1:17" ht="12.75">
      <c r="A34" s="29"/>
      <c r="B34" s="29"/>
      <c r="C34" s="29"/>
      <c r="D34" s="29"/>
      <c r="E34" s="29"/>
      <c r="F34" s="29"/>
      <c r="G34" s="29"/>
      <c r="H34" s="29"/>
      <c r="I34" s="29"/>
      <c r="J34" s="29"/>
      <c r="K34" s="29"/>
      <c r="L34" s="29"/>
      <c r="M34" s="29"/>
      <c r="N34" s="29"/>
      <c r="O34" s="29"/>
      <c r="P34" s="29"/>
      <c r="Q34" s="29"/>
    </row>
    <row r="35" spans="1:17" ht="12.75">
      <c r="A35" s="29"/>
      <c r="B35" s="29"/>
      <c r="C35" s="29"/>
      <c r="D35" s="29"/>
      <c r="E35" s="29"/>
      <c r="F35" s="29"/>
      <c r="G35" s="29"/>
      <c r="H35" s="29"/>
      <c r="I35" s="29"/>
      <c r="J35" s="29"/>
      <c r="K35" s="29"/>
      <c r="L35" s="29"/>
      <c r="M35" s="29"/>
      <c r="N35" s="29"/>
      <c r="O35" s="29"/>
      <c r="P35" s="29"/>
      <c r="Q35" s="29"/>
    </row>
    <row r="36" spans="1:17" ht="12.75">
      <c r="A36" s="29"/>
      <c r="B36" s="29"/>
      <c r="C36" s="29"/>
      <c r="D36" s="29"/>
      <c r="E36" s="29"/>
      <c r="F36" s="29"/>
      <c r="G36" s="29"/>
      <c r="H36" s="29"/>
      <c r="I36" s="29"/>
      <c r="J36" s="29"/>
      <c r="K36" s="29"/>
      <c r="L36" s="29"/>
      <c r="M36" s="29"/>
      <c r="N36" s="29"/>
      <c r="O36" s="29"/>
      <c r="P36" s="29"/>
      <c r="Q36" s="29"/>
    </row>
    <row r="37" spans="1:17" ht="12.75">
      <c r="A37" s="29"/>
      <c r="B37" s="29"/>
      <c r="C37" s="29"/>
      <c r="D37" s="29"/>
      <c r="E37" s="29"/>
      <c r="F37" s="29"/>
      <c r="G37" s="29"/>
      <c r="H37" s="29"/>
      <c r="I37" s="29"/>
      <c r="J37" s="29"/>
      <c r="K37" s="29"/>
      <c r="L37" s="29"/>
      <c r="M37" s="29"/>
      <c r="N37" s="29"/>
      <c r="O37" s="29"/>
      <c r="P37" s="29"/>
      <c r="Q37" s="29"/>
    </row>
    <row r="38" spans="1:17" ht="12.75">
      <c r="A38" s="29"/>
      <c r="B38" s="29"/>
      <c r="C38" s="29"/>
      <c r="D38" s="29"/>
      <c r="E38" s="29"/>
      <c r="F38" s="29"/>
      <c r="G38" s="29"/>
      <c r="H38" s="29"/>
      <c r="I38" s="29"/>
      <c r="J38" s="29"/>
      <c r="K38" s="29"/>
      <c r="L38" s="29"/>
      <c r="M38" s="29"/>
      <c r="N38" s="29"/>
      <c r="O38" s="29"/>
      <c r="P38" s="29"/>
      <c r="Q38" s="29"/>
    </row>
    <row r="39" spans="1:17" ht="12.75">
      <c r="A39" s="29"/>
      <c r="B39" s="29"/>
      <c r="C39" s="29"/>
      <c r="D39" s="29"/>
      <c r="E39" s="29"/>
      <c r="F39" s="29"/>
      <c r="G39" s="29"/>
      <c r="H39" s="29"/>
      <c r="I39" s="29"/>
      <c r="J39" s="29"/>
      <c r="K39" s="29"/>
      <c r="L39" s="29"/>
      <c r="M39" s="29"/>
      <c r="N39" s="29"/>
      <c r="O39" s="29"/>
      <c r="P39" s="29"/>
      <c r="Q39" s="29"/>
    </row>
    <row r="40" spans="1:17" ht="27">
      <c r="A40" s="29"/>
      <c r="B40" s="29"/>
      <c r="C40" s="29"/>
      <c r="D40" s="29"/>
      <c r="E40" s="86"/>
      <c r="F40" s="29"/>
      <c r="G40" s="29"/>
      <c r="H40" s="29"/>
      <c r="I40" s="29"/>
      <c r="J40" s="29"/>
      <c r="K40" s="29"/>
      <c r="L40" s="29"/>
      <c r="M40" s="29"/>
      <c r="N40" s="29"/>
      <c r="O40" s="29"/>
      <c r="P40" s="29"/>
      <c r="Q40" s="29"/>
    </row>
    <row r="41" spans="1:17" ht="12.75">
      <c r="A41" s="29"/>
      <c r="B41" s="29"/>
      <c r="C41" s="29"/>
      <c r="D41" s="29"/>
      <c r="E41" s="29"/>
      <c r="F41" s="29"/>
      <c r="G41" s="29"/>
      <c r="H41" s="29"/>
      <c r="I41" s="29"/>
      <c r="J41" s="29"/>
      <c r="K41" s="29"/>
      <c r="L41" s="29"/>
      <c r="M41" s="29"/>
      <c r="N41" s="29"/>
      <c r="O41" s="29"/>
      <c r="P41" s="29"/>
      <c r="Q41" s="29"/>
    </row>
    <row r="42" spans="1:17" ht="12.75">
      <c r="A42" s="29"/>
      <c r="B42" s="29"/>
      <c r="C42" s="29"/>
      <c r="D42" s="29"/>
      <c r="E42" s="29"/>
      <c r="F42" s="29"/>
      <c r="G42" s="29"/>
      <c r="H42" s="29"/>
      <c r="I42" s="29"/>
      <c r="J42" s="29"/>
      <c r="K42" s="29"/>
      <c r="L42" s="29"/>
      <c r="M42" s="29"/>
      <c r="N42" s="29"/>
      <c r="O42" s="29"/>
      <c r="P42" s="29"/>
      <c r="Q42" s="29"/>
    </row>
    <row r="43" spans="1:17" ht="12.75">
      <c r="A43" s="29"/>
      <c r="B43" s="29"/>
      <c r="C43" s="29"/>
      <c r="D43" s="29"/>
      <c r="E43" s="29"/>
      <c r="F43" s="29"/>
      <c r="G43" s="29"/>
      <c r="H43" s="29"/>
      <c r="I43" s="29"/>
      <c r="J43" s="29"/>
      <c r="K43" s="29"/>
      <c r="L43" s="29"/>
      <c r="M43" s="29"/>
      <c r="N43" s="29"/>
      <c r="O43" s="29"/>
      <c r="P43" s="29"/>
      <c r="Q43" s="29"/>
    </row>
    <row r="44" spans="1:17" ht="12.75">
      <c r="A44" s="29"/>
      <c r="B44" s="29"/>
      <c r="C44" s="29"/>
      <c r="D44" s="29"/>
      <c r="E44" s="29"/>
      <c r="F44" s="29"/>
      <c r="G44" s="29"/>
      <c r="H44" s="29"/>
      <c r="I44" s="29"/>
      <c r="J44" s="29"/>
      <c r="K44" s="29"/>
      <c r="L44" s="29"/>
      <c r="M44" s="29"/>
      <c r="N44" s="29"/>
      <c r="O44" s="29"/>
      <c r="P44" s="29"/>
      <c r="Q44" s="29"/>
    </row>
    <row r="45" spans="1:17" ht="12.75">
      <c r="A45" s="29"/>
      <c r="B45" s="29"/>
      <c r="C45" s="29"/>
      <c r="D45" s="29"/>
      <c r="E45" s="29"/>
      <c r="F45" s="29"/>
      <c r="G45" s="29"/>
      <c r="H45" s="29"/>
      <c r="I45" s="29"/>
      <c r="J45" s="29"/>
      <c r="K45" s="29"/>
      <c r="L45" s="29"/>
      <c r="M45" s="29"/>
      <c r="N45" s="29"/>
      <c r="O45" s="29"/>
      <c r="P45" s="29"/>
      <c r="Q45" s="29"/>
    </row>
    <row r="46" spans="1:17" ht="12.75">
      <c r="A46" s="29"/>
      <c r="B46" s="29"/>
      <c r="C46" s="29"/>
      <c r="D46" s="29"/>
      <c r="E46" s="29"/>
      <c r="F46" s="29"/>
      <c r="G46" s="29"/>
      <c r="H46" s="29"/>
      <c r="I46" s="29"/>
      <c r="J46" s="29"/>
      <c r="K46" s="29"/>
      <c r="L46" s="29"/>
      <c r="M46" s="29"/>
      <c r="N46" s="29"/>
      <c r="O46" s="29"/>
      <c r="P46" s="29"/>
      <c r="Q46" s="29"/>
    </row>
    <row r="47" spans="1:17" ht="12.75">
      <c r="A47" s="29"/>
      <c r="B47" s="29"/>
      <c r="C47" s="29"/>
      <c r="D47" s="29"/>
      <c r="E47" s="29"/>
      <c r="F47" s="29"/>
      <c r="G47" s="29"/>
      <c r="H47" s="29"/>
      <c r="I47" s="29"/>
      <c r="J47" s="29"/>
      <c r="K47" s="29"/>
      <c r="L47" s="29"/>
      <c r="M47" s="29"/>
      <c r="N47" s="29"/>
      <c r="O47" s="29"/>
      <c r="P47" s="29"/>
      <c r="Q47" s="29"/>
    </row>
    <row r="48" spans="1:17" ht="12.75">
      <c r="A48" s="29"/>
      <c r="B48" s="29"/>
      <c r="C48" s="29"/>
      <c r="D48" s="29"/>
      <c r="E48" s="29"/>
      <c r="F48" s="29"/>
      <c r="G48" s="29"/>
      <c r="H48" s="29"/>
      <c r="I48" s="29"/>
      <c r="J48" s="29"/>
      <c r="K48" s="29"/>
      <c r="L48" s="29"/>
      <c r="M48" s="29"/>
      <c r="N48" s="29"/>
      <c r="O48" s="29"/>
      <c r="P48" s="29"/>
      <c r="Q48" s="29"/>
    </row>
    <row r="49" spans="1:17" ht="12.75">
      <c r="A49" s="29"/>
      <c r="B49" s="29"/>
      <c r="C49" s="29"/>
      <c r="D49" s="29"/>
      <c r="E49" s="29"/>
      <c r="F49" s="29"/>
      <c r="G49" s="29"/>
      <c r="H49" s="29"/>
      <c r="I49" s="29"/>
      <c r="J49" s="29"/>
      <c r="K49" s="29"/>
      <c r="L49" s="29"/>
      <c r="M49" s="29"/>
      <c r="N49" s="29"/>
      <c r="O49" s="29"/>
      <c r="P49" s="29"/>
      <c r="Q49" s="29"/>
    </row>
    <row r="50" spans="1:17" ht="12.75">
      <c r="A50" s="29"/>
      <c r="B50" s="29"/>
      <c r="C50" s="29"/>
      <c r="D50" s="29"/>
      <c r="E50" s="29"/>
      <c r="F50" s="29"/>
      <c r="G50" s="29"/>
      <c r="H50" s="29"/>
      <c r="I50" s="29"/>
      <c r="J50" s="29"/>
      <c r="K50" s="29"/>
      <c r="L50" s="29"/>
      <c r="M50" s="29"/>
      <c r="N50" s="29"/>
      <c r="O50" s="29"/>
      <c r="P50" s="29"/>
      <c r="Q50" s="29"/>
    </row>
    <row r="51" spans="1:17" ht="12.75">
      <c r="A51" s="29"/>
      <c r="B51" s="29"/>
      <c r="C51" s="29"/>
      <c r="D51" s="29"/>
      <c r="E51" s="29"/>
      <c r="F51" s="29"/>
      <c r="G51" s="29"/>
      <c r="H51" s="29"/>
      <c r="I51" s="29"/>
      <c r="J51" s="29"/>
      <c r="K51" s="29"/>
      <c r="L51" s="29"/>
      <c r="M51" s="29"/>
      <c r="N51" s="29"/>
      <c r="O51" s="29"/>
      <c r="P51" s="29"/>
      <c r="Q51" s="29"/>
    </row>
    <row r="52" spans="1:17" ht="12.75">
      <c r="A52" s="29"/>
      <c r="B52" s="29"/>
      <c r="C52" s="29"/>
      <c r="D52" s="29"/>
      <c r="E52" s="29"/>
      <c r="F52" s="29"/>
      <c r="G52" s="29"/>
      <c r="H52" s="29"/>
      <c r="I52" s="29"/>
      <c r="J52" s="29"/>
      <c r="K52" s="29"/>
      <c r="L52" s="29"/>
      <c r="M52" s="29"/>
      <c r="N52" s="29"/>
      <c r="O52" s="29"/>
      <c r="P52" s="29"/>
      <c r="Q52" s="29"/>
    </row>
    <row r="53" spans="1:17" ht="12.75">
      <c r="A53" s="29"/>
      <c r="B53" s="29"/>
      <c r="C53" s="29"/>
      <c r="D53" s="29"/>
      <c r="E53" s="29"/>
      <c r="F53" s="29"/>
      <c r="G53" s="29"/>
      <c r="H53" s="29"/>
      <c r="I53" s="29"/>
      <c r="J53" s="29"/>
      <c r="K53" s="29"/>
      <c r="L53" s="29"/>
      <c r="M53" s="29"/>
      <c r="N53" s="29"/>
      <c r="O53" s="29"/>
      <c r="P53" s="29"/>
      <c r="Q53" s="29"/>
    </row>
    <row r="54" spans="1:17" ht="12.75">
      <c r="A54" s="29"/>
      <c r="B54" s="29"/>
      <c r="C54" s="29"/>
      <c r="D54" s="29"/>
      <c r="E54" s="29"/>
      <c r="F54" s="29"/>
      <c r="G54" s="29"/>
      <c r="H54" s="29"/>
      <c r="I54" s="29"/>
      <c r="J54" s="29"/>
      <c r="K54" s="29"/>
      <c r="L54" s="29"/>
      <c r="M54" s="29"/>
      <c r="N54" s="29"/>
      <c r="O54" s="29"/>
      <c r="P54" s="29"/>
      <c r="Q54" s="29"/>
    </row>
    <row r="55" spans="1:17" ht="12.75">
      <c r="A55" s="29"/>
      <c r="B55" s="29"/>
      <c r="C55" s="29"/>
      <c r="D55" s="29"/>
      <c r="E55" s="29"/>
      <c r="F55" s="29"/>
      <c r="G55" s="29"/>
      <c r="H55" s="29"/>
      <c r="I55" s="29"/>
      <c r="J55" s="29"/>
      <c r="K55" s="29"/>
      <c r="L55" s="29"/>
      <c r="M55" s="29"/>
      <c r="N55" s="29"/>
      <c r="O55" s="29"/>
      <c r="P55" s="29"/>
      <c r="Q55" s="29"/>
    </row>
    <row r="56" spans="1:17" ht="12.75">
      <c r="A56" s="29"/>
      <c r="B56" s="29"/>
      <c r="C56" s="29"/>
      <c r="D56" s="29"/>
      <c r="E56" s="29"/>
      <c r="F56" s="29"/>
      <c r="G56" s="29"/>
      <c r="H56" s="29"/>
      <c r="I56" s="29"/>
      <c r="J56" s="29"/>
      <c r="K56" s="29"/>
      <c r="L56" s="29"/>
      <c r="M56" s="29"/>
      <c r="N56" s="29"/>
      <c r="O56" s="29"/>
      <c r="P56" s="29"/>
      <c r="Q56" s="29"/>
    </row>
    <row r="57" spans="1:17" ht="12.75">
      <c r="A57" s="29"/>
      <c r="B57" s="29"/>
      <c r="C57" s="29"/>
      <c r="D57" s="29"/>
      <c r="E57" s="29"/>
      <c r="F57" s="29"/>
      <c r="G57" s="29"/>
      <c r="H57" s="29"/>
      <c r="I57" s="29"/>
      <c r="J57" s="29"/>
      <c r="K57" s="29"/>
      <c r="L57" s="29"/>
      <c r="M57" s="29"/>
      <c r="N57" s="29"/>
      <c r="O57" s="29"/>
      <c r="P57" s="29"/>
      <c r="Q57" s="29"/>
    </row>
    <row r="58" spans="1:17" ht="12.75">
      <c r="A58" s="29"/>
      <c r="B58" s="29"/>
      <c r="C58" s="29"/>
      <c r="D58" s="29"/>
      <c r="E58" s="29"/>
      <c r="F58" s="29"/>
      <c r="G58" s="29"/>
      <c r="H58" s="29"/>
      <c r="I58" s="29"/>
      <c r="J58" s="29"/>
      <c r="K58" s="29"/>
      <c r="L58" s="29"/>
      <c r="M58" s="29"/>
      <c r="N58" s="29"/>
      <c r="O58" s="29"/>
      <c r="P58" s="29"/>
      <c r="Q58" s="29"/>
    </row>
    <row r="59" spans="1:17" ht="12.75">
      <c r="A59" s="29"/>
      <c r="B59" s="29"/>
      <c r="C59" s="29"/>
      <c r="D59" s="29"/>
      <c r="E59" s="29"/>
      <c r="F59" s="29"/>
      <c r="G59" s="29"/>
      <c r="H59" s="29"/>
      <c r="I59" s="29"/>
      <c r="J59" s="29"/>
      <c r="K59" s="29"/>
      <c r="L59" s="29"/>
      <c r="M59" s="29"/>
      <c r="N59" s="29"/>
      <c r="O59" s="29"/>
      <c r="P59" s="29"/>
      <c r="Q59" s="29"/>
    </row>
    <row r="60" spans="1:17" ht="12.75">
      <c r="A60" s="29"/>
      <c r="B60" s="29"/>
      <c r="C60" s="29"/>
      <c r="D60" s="29"/>
      <c r="E60" s="29"/>
      <c r="F60" s="29"/>
      <c r="G60" s="29"/>
      <c r="H60" s="29"/>
      <c r="I60" s="29"/>
      <c r="J60" s="29"/>
      <c r="K60" s="29"/>
      <c r="L60" s="29"/>
      <c r="M60" s="29"/>
      <c r="N60" s="29"/>
      <c r="O60" s="29"/>
      <c r="P60" s="29"/>
      <c r="Q60" s="29"/>
    </row>
    <row r="61" spans="1:17" ht="12.75">
      <c r="A61" s="29"/>
      <c r="B61" s="29"/>
      <c r="C61" s="29"/>
      <c r="D61" s="29"/>
      <c r="E61" s="29"/>
      <c r="F61" s="29"/>
      <c r="G61" s="29"/>
      <c r="H61" s="29"/>
      <c r="I61" s="29"/>
      <c r="J61" s="29"/>
      <c r="K61" s="29"/>
      <c r="L61" s="29"/>
      <c r="M61" s="29"/>
      <c r="N61" s="29"/>
      <c r="O61" s="29"/>
      <c r="P61" s="29"/>
      <c r="Q61" s="29"/>
    </row>
    <row r="62" spans="1:17" ht="12.75">
      <c r="A62" s="29"/>
      <c r="B62" s="29"/>
      <c r="C62" s="29"/>
      <c r="D62" s="29"/>
      <c r="E62" s="29"/>
      <c r="F62" s="29"/>
      <c r="G62" s="29"/>
      <c r="H62" s="29"/>
      <c r="I62" s="29"/>
      <c r="J62" s="29"/>
      <c r="K62" s="29"/>
      <c r="L62" s="29"/>
      <c r="M62" s="29"/>
      <c r="N62" s="29"/>
      <c r="O62" s="29"/>
      <c r="P62" s="29"/>
      <c r="Q62" s="29"/>
    </row>
    <row r="63" spans="1:17" ht="12.75">
      <c r="A63" s="29"/>
      <c r="B63" s="29"/>
      <c r="C63" s="29"/>
      <c r="D63" s="29"/>
      <c r="E63" s="29"/>
      <c r="F63" s="29"/>
      <c r="G63" s="29"/>
      <c r="H63" s="29"/>
      <c r="I63" s="29"/>
      <c r="J63" s="29"/>
      <c r="K63" s="29"/>
      <c r="L63" s="29"/>
      <c r="M63" s="29"/>
      <c r="N63" s="29"/>
      <c r="O63" s="29"/>
      <c r="P63" s="29"/>
      <c r="Q63" s="29"/>
    </row>
    <row r="64" spans="1:17" ht="12.75">
      <c r="A64" s="29"/>
      <c r="B64" s="29"/>
      <c r="C64" s="29"/>
      <c r="D64" s="29"/>
      <c r="E64" s="29"/>
      <c r="F64" s="29"/>
      <c r="G64" s="29"/>
      <c r="H64" s="29"/>
      <c r="I64" s="29"/>
      <c r="J64" s="29"/>
      <c r="K64" s="29"/>
      <c r="L64" s="29"/>
      <c r="M64" s="29"/>
      <c r="N64" s="29"/>
      <c r="O64" s="29"/>
      <c r="P64" s="29"/>
      <c r="Q64" s="29"/>
    </row>
    <row r="65" spans="1:17" ht="12.75">
      <c r="A65" s="29"/>
      <c r="B65" s="29"/>
      <c r="C65" s="29"/>
      <c r="D65" s="29"/>
      <c r="E65" s="29"/>
      <c r="F65" s="29"/>
      <c r="G65" s="29"/>
      <c r="H65" s="29"/>
      <c r="I65" s="29"/>
      <c r="J65" s="29"/>
      <c r="K65" s="29"/>
      <c r="L65" s="29"/>
      <c r="M65" s="29"/>
      <c r="N65" s="29"/>
      <c r="O65" s="29"/>
      <c r="P65" s="29"/>
      <c r="Q65" s="29"/>
    </row>
    <row r="66" spans="1:17" ht="12.75">
      <c r="A66" s="29"/>
      <c r="B66" s="29"/>
      <c r="C66" s="29"/>
      <c r="D66" s="29"/>
      <c r="E66" s="29"/>
      <c r="F66" s="29"/>
      <c r="G66" s="29"/>
      <c r="H66" s="29"/>
      <c r="I66" s="29"/>
      <c r="J66" s="29"/>
      <c r="K66" s="29"/>
      <c r="L66" s="29"/>
      <c r="M66" s="29"/>
      <c r="N66" s="29"/>
      <c r="O66" s="29"/>
      <c r="P66" s="29"/>
      <c r="Q66" s="29"/>
    </row>
    <row r="67" spans="1:17" ht="12.75">
      <c r="A67" s="29"/>
      <c r="B67" s="29"/>
      <c r="C67" s="29"/>
      <c r="D67" s="29"/>
      <c r="E67" s="29"/>
      <c r="F67" s="29"/>
      <c r="G67" s="29"/>
      <c r="H67" s="29"/>
      <c r="I67" s="29"/>
      <c r="J67" s="29"/>
      <c r="K67" s="29"/>
      <c r="L67" s="29"/>
      <c r="M67" s="29"/>
      <c r="N67" s="29"/>
      <c r="O67" s="29"/>
      <c r="P67" s="29"/>
      <c r="Q67" s="29"/>
    </row>
    <row r="68" spans="1:17" ht="12.75">
      <c r="A68" s="29"/>
      <c r="B68" s="29"/>
      <c r="C68" s="29"/>
      <c r="D68" s="29"/>
      <c r="E68" s="29"/>
      <c r="F68" s="29"/>
      <c r="G68" s="29"/>
      <c r="H68" s="29"/>
      <c r="I68" s="29"/>
      <c r="J68" s="29"/>
      <c r="K68" s="29"/>
      <c r="L68" s="29"/>
      <c r="M68" s="29"/>
      <c r="N68" s="29"/>
      <c r="O68" s="29"/>
      <c r="P68" s="29"/>
      <c r="Q68" s="29"/>
    </row>
    <row r="69" spans="1:17" ht="12.75">
      <c r="A69" s="29"/>
      <c r="B69" s="29"/>
      <c r="C69" s="29"/>
      <c r="D69" s="29"/>
      <c r="E69" s="29"/>
      <c r="F69" s="29"/>
      <c r="G69" s="29"/>
      <c r="H69" s="29"/>
      <c r="I69" s="29"/>
      <c r="J69" s="29"/>
      <c r="K69" s="29"/>
      <c r="L69" s="29"/>
      <c r="M69" s="29"/>
      <c r="N69" s="29"/>
      <c r="O69" s="29"/>
      <c r="P69" s="29"/>
      <c r="Q69" s="29"/>
    </row>
    <row r="70" spans="1:17" ht="12.75">
      <c r="A70" s="29"/>
      <c r="B70" s="29"/>
      <c r="C70" s="29"/>
      <c r="D70" s="29"/>
      <c r="E70" s="29"/>
      <c r="F70" s="29"/>
      <c r="G70" s="29"/>
      <c r="H70" s="29"/>
      <c r="I70" s="29"/>
      <c r="J70" s="29"/>
      <c r="K70" s="29"/>
      <c r="L70" s="29"/>
      <c r="M70" s="29"/>
      <c r="N70" s="29"/>
      <c r="O70" s="29"/>
      <c r="P70" s="29"/>
      <c r="Q70" s="29"/>
    </row>
    <row r="71" spans="1:17" ht="12.75">
      <c r="A71" s="29"/>
      <c r="B71" s="29"/>
      <c r="C71" s="29"/>
      <c r="D71" s="29"/>
      <c r="E71" s="29"/>
      <c r="F71" s="29"/>
      <c r="G71" s="29"/>
      <c r="H71" s="29"/>
      <c r="I71" s="29"/>
      <c r="J71" s="29"/>
      <c r="K71" s="29"/>
      <c r="L71" s="29"/>
      <c r="M71" s="29"/>
      <c r="N71" s="29"/>
      <c r="O71" s="29"/>
      <c r="P71" s="29"/>
      <c r="Q71" s="29"/>
    </row>
    <row r="72" spans="1:17" ht="12.75">
      <c r="A72" s="29"/>
      <c r="B72" s="29"/>
      <c r="C72" s="29"/>
      <c r="D72" s="29"/>
      <c r="E72" s="29"/>
      <c r="F72" s="29"/>
      <c r="G72" s="29"/>
      <c r="H72" s="29"/>
      <c r="I72" s="29"/>
      <c r="J72" s="29"/>
      <c r="K72" s="29"/>
      <c r="L72" s="29"/>
      <c r="M72" s="29"/>
      <c r="N72" s="29"/>
      <c r="O72" s="29"/>
      <c r="P72" s="29"/>
      <c r="Q72" s="29"/>
    </row>
    <row r="73" spans="1:17" ht="12.75">
      <c r="A73" s="29"/>
      <c r="B73" s="29"/>
      <c r="C73" s="29"/>
      <c r="D73" s="29"/>
      <c r="E73" s="29"/>
      <c r="F73" s="29"/>
      <c r="G73" s="29"/>
      <c r="H73" s="29"/>
      <c r="I73" s="29"/>
      <c r="J73" s="29"/>
      <c r="K73" s="29"/>
      <c r="L73" s="29"/>
      <c r="M73" s="29"/>
      <c r="N73" s="29"/>
      <c r="O73" s="29"/>
      <c r="P73" s="29"/>
      <c r="Q73" s="29"/>
    </row>
    <row r="74" spans="1:17" ht="12.75">
      <c r="A74" s="29"/>
      <c r="B74" s="29"/>
      <c r="C74" s="29"/>
      <c r="D74" s="29"/>
      <c r="E74" s="29"/>
      <c r="F74" s="29"/>
      <c r="G74" s="29"/>
      <c r="H74" s="29"/>
      <c r="I74" s="29"/>
      <c r="J74" s="29"/>
      <c r="K74" s="29"/>
      <c r="L74" s="29"/>
      <c r="M74" s="29"/>
      <c r="N74" s="29"/>
      <c r="O74" s="29"/>
      <c r="P74" s="29"/>
      <c r="Q74" s="29"/>
    </row>
    <row r="75" spans="1:17" ht="12.75">
      <c r="A75" s="29"/>
      <c r="B75" s="29"/>
      <c r="C75" s="29"/>
      <c r="D75" s="29"/>
      <c r="E75" s="29"/>
      <c r="F75" s="29"/>
      <c r="G75" s="29"/>
      <c r="H75" s="29"/>
      <c r="I75" s="29"/>
      <c r="J75" s="29"/>
      <c r="K75" s="29"/>
      <c r="L75" s="29"/>
      <c r="M75" s="29"/>
      <c r="N75" s="29"/>
      <c r="O75" s="29"/>
      <c r="P75" s="29"/>
      <c r="Q75" s="29"/>
    </row>
    <row r="76" spans="1:17" ht="12.75">
      <c r="A76" s="29"/>
      <c r="B76" s="29"/>
      <c r="C76" s="29"/>
      <c r="D76" s="29"/>
      <c r="E76" s="29"/>
      <c r="F76" s="29"/>
      <c r="G76" s="29"/>
      <c r="H76" s="29"/>
      <c r="I76" s="29"/>
      <c r="J76" s="29"/>
      <c r="K76" s="29"/>
      <c r="L76" s="29"/>
      <c r="M76" s="29"/>
      <c r="N76" s="29"/>
      <c r="O76" s="29"/>
      <c r="P76" s="29"/>
      <c r="Q76" s="29"/>
    </row>
    <row r="77" spans="1:17" ht="12.75">
      <c r="A77" s="29"/>
      <c r="B77" s="29"/>
      <c r="C77" s="29"/>
      <c r="D77" s="29"/>
      <c r="E77" s="29"/>
      <c r="F77" s="29"/>
      <c r="G77" s="29"/>
      <c r="H77" s="29"/>
      <c r="I77" s="29"/>
      <c r="J77" s="29"/>
      <c r="K77" s="29"/>
      <c r="L77" s="29"/>
      <c r="M77" s="29"/>
      <c r="N77" s="29"/>
      <c r="O77" s="29"/>
      <c r="P77" s="29"/>
      <c r="Q77" s="29"/>
    </row>
    <row r="78" spans="1:17" ht="12.75">
      <c r="A78" s="29"/>
      <c r="B78" s="29"/>
      <c r="C78" s="29"/>
      <c r="D78" s="29"/>
      <c r="E78" s="29"/>
      <c r="F78" s="29"/>
      <c r="G78" s="29"/>
      <c r="H78" s="29"/>
      <c r="I78" s="29"/>
      <c r="J78" s="29"/>
      <c r="K78" s="29"/>
      <c r="L78" s="29"/>
      <c r="M78" s="29"/>
      <c r="N78" s="29"/>
      <c r="O78" s="29"/>
      <c r="P78" s="29"/>
      <c r="Q78" s="29"/>
    </row>
    <row r="79" spans="1:17" ht="12.75">
      <c r="A79" s="29"/>
      <c r="B79" s="29"/>
      <c r="C79" s="29"/>
      <c r="D79" s="29"/>
      <c r="E79" s="29"/>
      <c r="F79" s="29"/>
      <c r="G79" s="29"/>
      <c r="H79" s="29"/>
      <c r="I79" s="29"/>
      <c r="J79" s="29"/>
      <c r="K79" s="29"/>
      <c r="L79" s="29"/>
      <c r="M79" s="29"/>
      <c r="N79" s="29"/>
      <c r="O79" s="29"/>
      <c r="P79" s="29"/>
      <c r="Q79" s="29"/>
    </row>
    <row r="80" spans="1:17" ht="12.75">
      <c r="A80" s="29"/>
      <c r="B80" s="29"/>
      <c r="C80" s="29"/>
      <c r="D80" s="29"/>
      <c r="E80" s="29"/>
      <c r="F80" s="29"/>
      <c r="G80" s="29"/>
      <c r="H80" s="29"/>
      <c r="I80" s="29"/>
      <c r="J80" s="29"/>
      <c r="K80" s="29"/>
      <c r="L80" s="29"/>
      <c r="M80" s="29"/>
      <c r="N80" s="29"/>
      <c r="O80" s="29"/>
      <c r="P80" s="29"/>
      <c r="Q80" s="29"/>
    </row>
    <row r="81" spans="1:17" ht="12.75">
      <c r="A81" s="29"/>
      <c r="B81" s="29"/>
      <c r="C81" s="29"/>
      <c r="D81" s="29"/>
      <c r="E81" s="29"/>
      <c r="F81" s="29"/>
      <c r="G81" s="29"/>
      <c r="H81" s="29"/>
      <c r="I81" s="29"/>
      <c r="J81" s="29"/>
      <c r="K81" s="29"/>
      <c r="L81" s="29"/>
      <c r="M81" s="29"/>
      <c r="N81" s="29"/>
      <c r="O81" s="29"/>
      <c r="P81" s="29"/>
      <c r="Q81" s="29"/>
    </row>
    <row r="82" spans="1:17" ht="12.75">
      <c r="A82" s="29"/>
      <c r="B82" s="29"/>
      <c r="C82" s="29"/>
      <c r="D82" s="29"/>
      <c r="E82" s="29"/>
      <c r="F82" s="29"/>
      <c r="G82" s="29"/>
      <c r="H82" s="29"/>
      <c r="I82" s="29"/>
      <c r="J82" s="29"/>
      <c r="K82" s="29"/>
      <c r="L82" s="29"/>
      <c r="M82" s="29"/>
      <c r="N82" s="29"/>
      <c r="O82" s="29"/>
      <c r="P82" s="29"/>
      <c r="Q82" s="29"/>
    </row>
    <row r="83" spans="1:17" ht="12.75">
      <c r="A83" s="29"/>
      <c r="B83" s="29"/>
      <c r="C83" s="29"/>
      <c r="D83" s="29"/>
      <c r="E83" s="29"/>
      <c r="F83" s="29"/>
      <c r="G83" s="29"/>
      <c r="H83" s="29"/>
      <c r="I83" s="29"/>
      <c r="J83" s="29"/>
      <c r="K83" s="29"/>
      <c r="L83" s="29"/>
      <c r="M83" s="29"/>
      <c r="N83" s="29"/>
      <c r="O83" s="29"/>
      <c r="P83" s="29"/>
      <c r="Q83" s="29"/>
    </row>
    <row r="84" spans="1:17" ht="12.75">
      <c r="A84" s="29"/>
      <c r="B84" s="29"/>
      <c r="C84" s="29"/>
      <c r="D84" s="29"/>
      <c r="E84" s="29"/>
      <c r="F84" s="29"/>
      <c r="G84" s="29"/>
      <c r="H84" s="29"/>
      <c r="I84" s="29"/>
      <c r="J84" s="29"/>
      <c r="K84" s="29"/>
      <c r="L84" s="29"/>
      <c r="M84" s="29"/>
      <c r="N84" s="29"/>
      <c r="O84" s="29"/>
      <c r="P84" s="29"/>
      <c r="Q84" s="29"/>
    </row>
    <row r="85" spans="1:17" ht="12.75">
      <c r="A85" s="29"/>
      <c r="B85" s="29"/>
      <c r="C85" s="29"/>
      <c r="D85" s="29"/>
      <c r="E85" s="29"/>
      <c r="F85" s="29"/>
      <c r="G85" s="29"/>
      <c r="H85" s="29"/>
      <c r="I85" s="29"/>
      <c r="J85" s="29"/>
      <c r="K85" s="29"/>
      <c r="L85" s="29"/>
      <c r="M85" s="29"/>
      <c r="N85" s="29"/>
      <c r="O85" s="29"/>
      <c r="P85" s="29"/>
      <c r="Q85" s="29"/>
    </row>
    <row r="86" spans="1:17" ht="12.75">
      <c r="A86" s="29"/>
      <c r="B86" s="29"/>
      <c r="C86" s="29"/>
      <c r="D86" s="29"/>
      <c r="E86" s="29"/>
      <c r="F86" s="29"/>
      <c r="G86" s="29"/>
      <c r="H86" s="29"/>
      <c r="I86" s="29"/>
      <c r="J86" s="29"/>
      <c r="K86" s="29"/>
      <c r="L86" s="29"/>
      <c r="M86" s="29"/>
      <c r="N86" s="29"/>
      <c r="O86" s="29"/>
      <c r="P86" s="29"/>
      <c r="Q86" s="29"/>
    </row>
    <row r="87" spans="1:17" ht="12.75">
      <c r="A87" s="29"/>
      <c r="B87" s="29"/>
      <c r="C87" s="29"/>
      <c r="D87" s="29"/>
      <c r="E87" s="29"/>
      <c r="F87" s="29"/>
      <c r="G87" s="29"/>
      <c r="H87" s="29"/>
      <c r="I87" s="29"/>
      <c r="J87" s="29"/>
      <c r="K87" s="29"/>
      <c r="L87" s="29"/>
      <c r="M87" s="29"/>
      <c r="N87" s="29"/>
      <c r="O87" s="29"/>
      <c r="P87" s="29"/>
      <c r="Q87" s="29"/>
    </row>
    <row r="88" spans="1:17" ht="12.75">
      <c r="A88" s="29"/>
      <c r="B88" s="29"/>
      <c r="C88" s="29"/>
      <c r="D88" s="29"/>
      <c r="E88" s="29"/>
      <c r="F88" s="29"/>
      <c r="G88" s="29"/>
      <c r="H88" s="29"/>
      <c r="I88" s="29"/>
      <c r="J88" s="29"/>
      <c r="K88" s="29"/>
      <c r="L88" s="29"/>
      <c r="M88" s="29"/>
      <c r="N88" s="29"/>
      <c r="O88" s="29"/>
      <c r="P88" s="29"/>
      <c r="Q88" s="29"/>
    </row>
    <row r="89" spans="1:17" ht="12.75">
      <c r="A89" s="29"/>
      <c r="B89" s="29"/>
      <c r="C89" s="29"/>
      <c r="D89" s="29"/>
      <c r="E89" s="29"/>
      <c r="F89" s="29"/>
      <c r="G89" s="29"/>
      <c r="H89" s="29"/>
      <c r="I89" s="29"/>
      <c r="J89" s="29"/>
      <c r="K89" s="29"/>
      <c r="L89" s="29"/>
      <c r="M89" s="29"/>
      <c r="N89" s="29"/>
      <c r="O89" s="29"/>
      <c r="P89" s="29"/>
      <c r="Q89" s="29"/>
    </row>
    <row r="90" spans="1:17" ht="12.75">
      <c r="A90" s="29"/>
      <c r="B90" s="29"/>
      <c r="C90" s="29"/>
      <c r="D90" s="29"/>
      <c r="E90" s="29"/>
      <c r="F90" s="29"/>
      <c r="G90" s="29"/>
      <c r="H90" s="29"/>
      <c r="I90" s="29"/>
      <c r="J90" s="29"/>
      <c r="K90" s="29"/>
      <c r="L90" s="29"/>
      <c r="M90" s="29"/>
      <c r="N90" s="29"/>
      <c r="O90" s="29"/>
      <c r="P90" s="29"/>
      <c r="Q90" s="29"/>
    </row>
    <row r="91" spans="1:17" ht="12.75">
      <c r="A91" s="29"/>
      <c r="B91" s="29"/>
      <c r="C91" s="29"/>
      <c r="D91" s="29"/>
      <c r="E91" s="29"/>
      <c r="F91" s="29"/>
      <c r="G91" s="29"/>
      <c r="H91" s="29"/>
      <c r="I91" s="29"/>
      <c r="J91" s="29"/>
      <c r="K91" s="29"/>
      <c r="L91" s="29"/>
      <c r="M91" s="29"/>
      <c r="N91" s="29"/>
      <c r="O91" s="29"/>
      <c r="P91" s="29"/>
      <c r="Q91" s="29"/>
    </row>
    <row r="92" spans="1:17" ht="12.75">
      <c r="A92" s="29"/>
      <c r="B92" s="29"/>
      <c r="C92" s="29"/>
      <c r="D92" s="29"/>
      <c r="E92" s="29"/>
      <c r="F92" s="29"/>
      <c r="G92" s="29"/>
      <c r="H92" s="29"/>
      <c r="I92" s="29"/>
      <c r="J92" s="29"/>
      <c r="K92" s="29"/>
      <c r="L92" s="29"/>
      <c r="M92" s="29"/>
      <c r="N92" s="29"/>
      <c r="O92" s="29"/>
      <c r="P92" s="29"/>
      <c r="Q92" s="29"/>
    </row>
  </sheetData>
  <printOptions/>
  <pageMargins left="0.75" right="0.75" top="1" bottom="1" header="0" footer="0"/>
  <pageSetup horizontalDpi="300" verticalDpi="300" orientation="portrait" pageOrder="overThenDown" scale="90" r:id="rId1"/>
</worksheet>
</file>

<file path=xl/worksheets/sheet5.xml><?xml version="1.0" encoding="utf-8"?>
<worksheet xmlns="http://schemas.openxmlformats.org/spreadsheetml/2006/main" xmlns:r="http://schemas.openxmlformats.org/officeDocument/2006/relationships">
  <dimension ref="A1:J50"/>
  <sheetViews>
    <sheetView workbookViewId="0" topLeftCell="E1">
      <selection activeCell="M1" sqref="M1"/>
    </sheetView>
  </sheetViews>
  <sheetFormatPr defaultColWidth="11.421875" defaultRowHeight="12.75"/>
  <cols>
    <col min="4" max="4" width="12.28125" style="0" bestFit="1" customWidth="1"/>
    <col min="5" max="5" width="12.57421875" style="0" customWidth="1"/>
    <col min="7" max="7" width="13.00390625" style="0" customWidth="1"/>
  </cols>
  <sheetData>
    <row r="1" spans="1:10" ht="12.75">
      <c r="A1" s="29"/>
      <c r="B1" s="29"/>
      <c r="C1" s="29"/>
      <c r="D1" s="29"/>
      <c r="E1" s="29"/>
      <c r="F1" s="29"/>
      <c r="G1" s="29"/>
      <c r="H1" s="29"/>
      <c r="I1" s="29"/>
      <c r="J1" s="29"/>
    </row>
    <row r="2" spans="1:10" ht="12.75">
      <c r="A2" s="29"/>
      <c r="B2" s="29"/>
      <c r="C2" s="29"/>
      <c r="D2" s="29"/>
      <c r="E2" s="29"/>
      <c r="F2" s="29"/>
      <c r="G2" s="29"/>
      <c r="H2" s="29"/>
      <c r="I2" s="29"/>
      <c r="J2" s="29"/>
    </row>
    <row r="3" spans="1:10" ht="12.75">
      <c r="A3" s="29"/>
      <c r="B3" s="29"/>
      <c r="C3" s="29"/>
      <c r="D3" s="29"/>
      <c r="E3" s="29"/>
      <c r="F3" s="29"/>
      <c r="G3" s="29"/>
      <c r="H3" s="29"/>
      <c r="I3" s="29"/>
      <c r="J3" s="29"/>
    </row>
    <row r="4" spans="1:10" ht="12.75">
      <c r="A4" s="29"/>
      <c r="B4" s="29"/>
      <c r="C4" s="29"/>
      <c r="D4" s="29"/>
      <c r="E4" s="29"/>
      <c r="F4" s="29"/>
      <c r="G4" s="29"/>
      <c r="H4" s="29"/>
      <c r="I4" s="29"/>
      <c r="J4" s="29"/>
    </row>
    <row r="5" spans="1:10" ht="12.75">
      <c r="A5" s="29"/>
      <c r="B5" s="29"/>
      <c r="C5" s="29"/>
      <c r="D5" s="29"/>
      <c r="E5" s="29"/>
      <c r="F5" s="29"/>
      <c r="G5" s="29"/>
      <c r="H5" s="29"/>
      <c r="I5" s="29"/>
      <c r="J5" s="29"/>
    </row>
    <row r="6" spans="1:10" ht="12.75">
      <c r="A6" s="29"/>
      <c r="B6" s="29"/>
      <c r="C6" s="29"/>
      <c r="D6" s="29"/>
      <c r="E6" s="29"/>
      <c r="F6" s="29"/>
      <c r="G6" s="29"/>
      <c r="H6" s="29"/>
      <c r="I6" s="29"/>
      <c r="J6" s="29"/>
    </row>
    <row r="7" spans="1:10" ht="12.75">
      <c r="A7" s="29"/>
      <c r="B7" s="29"/>
      <c r="C7" s="29"/>
      <c r="D7" s="29"/>
      <c r="E7" s="29"/>
      <c r="F7" s="29"/>
      <c r="G7" s="29"/>
      <c r="H7" s="29"/>
      <c r="I7" s="29"/>
      <c r="J7" s="29"/>
    </row>
    <row r="8" spans="1:10" ht="12.75">
      <c r="A8" s="29"/>
      <c r="B8" s="29"/>
      <c r="C8" s="29"/>
      <c r="D8" s="29"/>
      <c r="E8" s="29"/>
      <c r="F8" s="29"/>
      <c r="G8" s="29"/>
      <c r="H8" s="29"/>
      <c r="I8" s="29"/>
      <c r="J8" s="29"/>
    </row>
    <row r="9" spans="1:10" ht="12.75">
      <c r="A9" s="29"/>
      <c r="B9" s="29"/>
      <c r="C9" s="29"/>
      <c r="D9" s="29"/>
      <c r="E9" s="29"/>
      <c r="F9" s="29"/>
      <c r="G9" s="29"/>
      <c r="H9" s="29"/>
      <c r="I9" s="29"/>
      <c r="J9" s="29"/>
    </row>
    <row r="10" spans="1:10" ht="12.75">
      <c r="A10" s="29"/>
      <c r="B10" s="29"/>
      <c r="C10" s="29"/>
      <c r="D10" s="29"/>
      <c r="E10" s="29"/>
      <c r="F10" s="29"/>
      <c r="G10" s="29"/>
      <c r="H10" s="29"/>
      <c r="I10" s="29"/>
      <c r="J10" s="29"/>
    </row>
    <row r="11" spans="1:10" ht="12.75">
      <c r="A11" s="29"/>
      <c r="B11" s="29"/>
      <c r="C11" s="29"/>
      <c r="D11" s="47"/>
      <c r="E11" s="29"/>
      <c r="F11" s="29"/>
      <c r="G11" s="29"/>
      <c r="H11" s="29"/>
      <c r="I11" s="29"/>
      <c r="J11" s="29"/>
    </row>
    <row r="12" spans="1:10" ht="12.75">
      <c r="A12" s="29"/>
      <c r="B12" s="29"/>
      <c r="C12" s="29"/>
      <c r="D12" s="29"/>
      <c r="E12" s="29"/>
      <c r="F12" s="29"/>
      <c r="G12" s="29"/>
      <c r="H12" s="29"/>
      <c r="I12" s="29"/>
      <c r="J12" s="29"/>
    </row>
    <row r="13" spans="1:10" ht="12.75">
      <c r="A13" s="29"/>
      <c r="B13" s="29"/>
      <c r="C13" s="29"/>
      <c r="D13" s="29"/>
      <c r="E13" s="29"/>
      <c r="F13" s="29"/>
      <c r="G13" s="29"/>
      <c r="H13" s="29"/>
      <c r="I13" s="29"/>
      <c r="J13" s="29"/>
    </row>
    <row r="14" spans="1:10" ht="12.75">
      <c r="A14" s="29"/>
      <c r="B14" s="29"/>
      <c r="C14" s="29"/>
      <c r="D14" s="29"/>
      <c r="E14" s="29"/>
      <c r="F14" s="29"/>
      <c r="G14" s="29"/>
      <c r="H14" s="29"/>
      <c r="I14" s="29"/>
      <c r="J14" s="29"/>
    </row>
    <row r="15" spans="1:10" ht="12.75">
      <c r="A15" s="29"/>
      <c r="B15" s="29"/>
      <c r="C15" s="29"/>
      <c r="D15" s="29"/>
      <c r="E15" s="29"/>
      <c r="F15" s="29"/>
      <c r="G15" s="29"/>
      <c r="H15" s="29"/>
      <c r="I15" s="29"/>
      <c r="J15" s="29"/>
    </row>
    <row r="16" spans="1:10" ht="12.75">
      <c r="A16" s="29"/>
      <c r="B16" s="81"/>
      <c r="C16" s="29"/>
      <c r="D16" s="29"/>
      <c r="E16" s="29"/>
      <c r="F16" s="29"/>
      <c r="G16" s="29"/>
      <c r="H16" s="29"/>
      <c r="I16" s="29"/>
      <c r="J16" s="29"/>
    </row>
    <row r="17" spans="1:10" ht="12.75">
      <c r="A17" s="29"/>
      <c r="B17" s="33"/>
      <c r="C17" s="33"/>
      <c r="D17" s="33"/>
      <c r="E17" s="33"/>
      <c r="F17" s="29"/>
      <c r="G17" s="33"/>
      <c r="H17" s="29"/>
      <c r="I17" s="29"/>
      <c r="J17" s="29"/>
    </row>
    <row r="18" spans="1:10" ht="12.75">
      <c r="A18" s="29"/>
      <c r="B18" s="33"/>
      <c r="C18" s="33"/>
      <c r="D18" s="29"/>
      <c r="E18" s="29"/>
      <c r="F18" s="29"/>
      <c r="G18" s="33"/>
      <c r="H18" s="29"/>
      <c r="I18" s="29"/>
      <c r="J18" s="29"/>
    </row>
    <row r="19" spans="1:10" ht="12.75">
      <c r="A19" s="29"/>
      <c r="B19" s="33"/>
      <c r="C19" s="33"/>
      <c r="D19" s="88"/>
      <c r="E19" s="83"/>
      <c r="F19" s="29"/>
      <c r="G19" s="33"/>
      <c r="H19" s="29"/>
      <c r="I19" s="29"/>
      <c r="J19" s="29"/>
    </row>
    <row r="20" spans="1:10" ht="12.75">
      <c r="A20" s="29"/>
      <c r="B20" s="33"/>
      <c r="C20" s="33"/>
      <c r="D20" s="88"/>
      <c r="E20" s="83"/>
      <c r="F20" s="29"/>
      <c r="G20" s="84"/>
      <c r="H20" s="29"/>
      <c r="I20" s="29"/>
      <c r="J20" s="29"/>
    </row>
    <row r="21" spans="1:10" ht="12.75">
      <c r="A21" s="29"/>
      <c r="B21" s="33"/>
      <c r="C21" s="33"/>
      <c r="D21" s="88"/>
      <c r="E21" s="83"/>
      <c r="F21" s="29"/>
      <c r="G21" s="29"/>
      <c r="H21" s="29"/>
      <c r="I21" s="29"/>
      <c r="J21" s="29"/>
    </row>
    <row r="22" spans="1:10" ht="12.75">
      <c r="A22" s="29"/>
      <c r="B22" s="33"/>
      <c r="C22" s="33"/>
      <c r="D22" s="88"/>
      <c r="E22" s="83"/>
      <c r="F22" s="29"/>
      <c r="G22" s="87"/>
      <c r="H22" s="29"/>
      <c r="I22" s="29"/>
      <c r="J22" s="29"/>
    </row>
    <row r="23" spans="1:10" ht="12.75">
      <c r="A23" s="29"/>
      <c r="B23" s="33"/>
      <c r="C23" s="33"/>
      <c r="D23" s="88"/>
      <c r="E23" s="83"/>
      <c r="F23" s="29"/>
      <c r="G23" s="89"/>
      <c r="H23" s="29"/>
      <c r="I23" s="29"/>
      <c r="J23" s="29"/>
    </row>
    <row r="24" spans="1:10" ht="12.75">
      <c r="A24" s="29"/>
      <c r="B24" s="33"/>
      <c r="C24" s="33"/>
      <c r="D24" s="88"/>
      <c r="E24" s="83"/>
      <c r="F24" s="29"/>
      <c r="G24" s="29"/>
      <c r="H24" s="29"/>
      <c r="I24" s="29"/>
      <c r="J24" s="29"/>
    </row>
    <row r="25" spans="1:10" ht="12.75">
      <c r="A25" s="29"/>
      <c r="B25" s="33"/>
      <c r="C25" s="33"/>
      <c r="D25" s="88"/>
      <c r="E25" s="83"/>
      <c r="F25" s="29"/>
      <c r="G25" s="33"/>
      <c r="H25" s="29"/>
      <c r="I25" s="29"/>
      <c r="J25" s="29"/>
    </row>
    <row r="26" spans="1:10" ht="12.75">
      <c r="A26" s="29"/>
      <c r="B26" s="33"/>
      <c r="C26" s="33"/>
      <c r="D26" s="88"/>
      <c r="E26" s="83"/>
      <c r="F26" s="29"/>
      <c r="G26" s="33"/>
      <c r="H26" s="29"/>
      <c r="I26" s="29"/>
      <c r="J26" s="29"/>
    </row>
    <row r="27" spans="1:10" ht="12.75">
      <c r="A27" s="29"/>
      <c r="B27" s="33"/>
      <c r="C27" s="33"/>
      <c r="D27" s="29"/>
      <c r="E27" s="29"/>
      <c r="F27" s="29"/>
      <c r="G27" s="29"/>
      <c r="H27" s="29"/>
      <c r="I27" s="29"/>
      <c r="J27" s="29"/>
    </row>
    <row r="28" spans="1:10" ht="12.75">
      <c r="A28" s="29"/>
      <c r="B28" s="33"/>
      <c r="C28" s="33"/>
      <c r="D28" s="33"/>
      <c r="E28" s="83"/>
      <c r="F28" s="29"/>
      <c r="G28" s="29"/>
      <c r="H28" s="29"/>
      <c r="I28" s="29"/>
      <c r="J28" s="29"/>
    </row>
    <row r="29" spans="1:10" ht="12.75">
      <c r="A29" s="29"/>
      <c r="B29" s="29"/>
      <c r="C29" s="29"/>
      <c r="D29" s="29"/>
      <c r="E29" s="29"/>
      <c r="F29" s="29"/>
      <c r="G29" s="29"/>
      <c r="H29" s="29"/>
      <c r="I29" s="29"/>
      <c r="J29" s="29"/>
    </row>
    <row r="30" spans="1:10" ht="12.75">
      <c r="A30" s="29"/>
      <c r="B30" s="29"/>
      <c r="C30" s="29"/>
      <c r="D30" s="29"/>
      <c r="E30" s="85"/>
      <c r="F30" s="29"/>
      <c r="G30" s="29"/>
      <c r="H30" s="29"/>
      <c r="I30" s="29"/>
      <c r="J30" s="29"/>
    </row>
    <row r="31" spans="1:10" ht="12.75">
      <c r="A31" s="29"/>
      <c r="B31" s="29"/>
      <c r="C31" s="29"/>
      <c r="D31" s="29"/>
      <c r="E31" s="29"/>
      <c r="F31" s="29"/>
      <c r="G31" s="29"/>
      <c r="H31" s="29"/>
      <c r="I31" s="29"/>
      <c r="J31" s="29"/>
    </row>
    <row r="32" spans="1:10" ht="12.75">
      <c r="A32" s="29"/>
      <c r="B32" s="29"/>
      <c r="C32" s="29"/>
      <c r="D32" s="29"/>
      <c r="E32" s="29"/>
      <c r="F32" s="29"/>
      <c r="G32" s="29"/>
      <c r="H32" s="29"/>
      <c r="I32" s="29"/>
      <c r="J32" s="29"/>
    </row>
    <row r="33" spans="1:10" ht="12.75">
      <c r="A33" s="29"/>
      <c r="B33" s="29"/>
      <c r="C33" s="29"/>
      <c r="D33" s="29"/>
      <c r="E33" s="47"/>
      <c r="F33" s="29"/>
      <c r="G33" s="29"/>
      <c r="H33" s="29"/>
      <c r="I33" s="29"/>
      <c r="J33" s="29"/>
    </row>
    <row r="34" spans="1:10" ht="12.75">
      <c r="A34" s="29"/>
      <c r="B34" s="29"/>
      <c r="C34" s="29"/>
      <c r="D34" s="29"/>
      <c r="E34" s="29"/>
      <c r="F34" s="29"/>
      <c r="G34" s="29"/>
      <c r="H34" s="29"/>
      <c r="I34" s="29"/>
      <c r="J34" s="29"/>
    </row>
    <row r="35" spans="1:10" ht="12.75">
      <c r="A35" s="29"/>
      <c r="B35" s="29"/>
      <c r="C35" s="29"/>
      <c r="D35" s="29"/>
      <c r="E35" s="29"/>
      <c r="F35" s="29"/>
      <c r="G35" s="29"/>
      <c r="H35" s="29"/>
      <c r="I35" s="29"/>
      <c r="J35" s="29"/>
    </row>
    <row r="36" spans="1:10" ht="12.75">
      <c r="A36" s="29"/>
      <c r="B36" s="29"/>
      <c r="C36" s="29"/>
      <c r="D36" s="29"/>
      <c r="E36" s="29"/>
      <c r="F36" s="29"/>
      <c r="G36" s="29"/>
      <c r="H36" s="29"/>
      <c r="I36" s="29"/>
      <c r="J36" s="29"/>
    </row>
    <row r="37" spans="1:10" ht="12.75">
      <c r="A37" s="29"/>
      <c r="B37" s="29"/>
      <c r="C37" s="29"/>
      <c r="D37" s="29"/>
      <c r="E37" s="29"/>
      <c r="F37" s="29"/>
      <c r="G37" s="29"/>
      <c r="H37" s="29"/>
      <c r="I37" s="29"/>
      <c r="J37" s="29"/>
    </row>
    <row r="38" spans="1:10" ht="12.75">
      <c r="A38" s="29"/>
      <c r="B38" s="29"/>
      <c r="C38" s="29"/>
      <c r="D38" s="29"/>
      <c r="E38" s="29"/>
      <c r="F38" s="29"/>
      <c r="G38" s="29"/>
      <c r="H38" s="29"/>
      <c r="I38" s="29"/>
      <c r="J38" s="29"/>
    </row>
    <row r="39" spans="1:10" ht="12.75">
      <c r="A39" s="29"/>
      <c r="B39" s="29"/>
      <c r="C39" s="29"/>
      <c r="D39" s="29"/>
      <c r="E39" s="29"/>
      <c r="F39" s="29"/>
      <c r="G39" s="29"/>
      <c r="H39" s="29"/>
      <c r="I39" s="29"/>
      <c r="J39" s="29"/>
    </row>
    <row r="40" spans="1:10" ht="12.75">
      <c r="A40" s="29"/>
      <c r="B40" s="29"/>
      <c r="C40" s="29"/>
      <c r="D40" s="29"/>
      <c r="E40" s="29"/>
      <c r="F40" s="29"/>
      <c r="G40" s="29"/>
      <c r="H40" s="29"/>
      <c r="I40" s="29"/>
      <c r="J40" s="29"/>
    </row>
    <row r="41" spans="1:10" ht="12.75">
      <c r="A41" s="29"/>
      <c r="B41" s="29"/>
      <c r="C41" s="29"/>
      <c r="D41" s="29"/>
      <c r="E41" s="29"/>
      <c r="F41" s="29"/>
      <c r="G41" s="29"/>
      <c r="H41" s="29"/>
      <c r="I41" s="29"/>
      <c r="J41" s="29"/>
    </row>
    <row r="42" spans="1:10" ht="12.75">
      <c r="A42" s="29"/>
      <c r="B42" s="29"/>
      <c r="C42" s="29"/>
      <c r="D42" s="29"/>
      <c r="E42" s="29"/>
      <c r="F42" s="29"/>
      <c r="G42" s="29"/>
      <c r="H42" s="29"/>
      <c r="I42" s="29"/>
      <c r="J42" s="29"/>
    </row>
    <row r="43" spans="1:10" ht="12.75">
      <c r="A43" s="29"/>
      <c r="B43" s="29"/>
      <c r="C43" s="29"/>
      <c r="D43" s="29"/>
      <c r="E43" s="29"/>
      <c r="F43" s="29"/>
      <c r="G43" s="29"/>
      <c r="H43" s="29"/>
      <c r="I43" s="29"/>
      <c r="J43" s="29"/>
    </row>
    <row r="44" spans="1:10" ht="12.75">
      <c r="A44" s="29"/>
      <c r="B44" s="29"/>
      <c r="C44" s="29"/>
      <c r="D44" s="29"/>
      <c r="E44" s="29"/>
      <c r="F44" s="29"/>
      <c r="G44" s="29"/>
      <c r="H44" s="29"/>
      <c r="I44" s="29"/>
      <c r="J44" s="29"/>
    </row>
    <row r="45" spans="1:10" ht="12.75">
      <c r="A45" s="29"/>
      <c r="B45" s="29"/>
      <c r="C45" s="29"/>
      <c r="D45" s="29"/>
      <c r="E45" s="29"/>
      <c r="F45" s="29"/>
      <c r="G45" s="29"/>
      <c r="H45" s="29"/>
      <c r="I45" s="29"/>
      <c r="J45" s="29"/>
    </row>
    <row r="46" spans="1:10" ht="12.75">
      <c r="A46" s="29"/>
      <c r="B46" s="29"/>
      <c r="C46" s="29"/>
      <c r="D46" s="29"/>
      <c r="E46" s="29"/>
      <c r="F46" s="29"/>
      <c r="G46" s="29"/>
      <c r="H46" s="29"/>
      <c r="I46" s="29"/>
      <c r="J46" s="29"/>
    </row>
    <row r="47" spans="1:10" ht="12.75">
      <c r="A47" s="29"/>
      <c r="B47" s="29"/>
      <c r="C47" s="29"/>
      <c r="D47" s="29"/>
      <c r="E47" s="29"/>
      <c r="F47" s="29"/>
      <c r="G47" s="29"/>
      <c r="H47" s="29"/>
      <c r="I47" s="29"/>
      <c r="J47" s="29"/>
    </row>
    <row r="48" spans="1:10" ht="12.75">
      <c r="A48" s="29"/>
      <c r="B48" s="29"/>
      <c r="C48" s="29"/>
      <c r="D48" s="29"/>
      <c r="E48" s="29"/>
      <c r="F48" s="29"/>
      <c r="G48" s="29"/>
      <c r="H48" s="29"/>
      <c r="I48" s="29"/>
      <c r="J48" s="29"/>
    </row>
    <row r="49" spans="1:10" ht="12.75">
      <c r="A49" s="29"/>
      <c r="B49" s="29"/>
      <c r="C49" s="29"/>
      <c r="D49" s="29"/>
      <c r="E49" s="29"/>
      <c r="F49" s="29"/>
      <c r="G49" s="29"/>
      <c r="H49" s="29"/>
      <c r="I49" s="29"/>
      <c r="J49" s="29"/>
    </row>
    <row r="50" spans="1:10" ht="12.75">
      <c r="A50" s="29"/>
      <c r="B50" s="29"/>
      <c r="C50" s="29"/>
      <c r="D50" s="29"/>
      <c r="E50" s="29"/>
      <c r="F50" s="29"/>
      <c r="G50" s="29"/>
      <c r="H50" s="29"/>
      <c r="I50" s="29"/>
      <c r="J50" s="29"/>
    </row>
  </sheetData>
  <printOptions/>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K86"/>
  <sheetViews>
    <sheetView workbookViewId="0" topLeftCell="D13">
      <selection activeCell="L32" sqref="L32"/>
    </sheetView>
  </sheetViews>
  <sheetFormatPr defaultColWidth="11.421875" defaultRowHeight="12.75"/>
  <cols>
    <col min="3" max="3" width="12.00390625" style="0" customWidth="1"/>
    <col min="5" max="5" width="11.7109375" style="0" bestFit="1" customWidth="1"/>
    <col min="7" max="7" width="12.7109375" style="0" customWidth="1"/>
    <col min="9" max="9" width="12.7109375" style="0" customWidth="1"/>
    <col min="10" max="10" width="13.421875" style="0" customWidth="1"/>
    <col min="11" max="11" width="14.28125" style="0" customWidth="1"/>
  </cols>
  <sheetData>
    <row r="2" spans="2:3" ht="12.75">
      <c r="B2" s="56" t="s">
        <v>29</v>
      </c>
      <c r="C2" s="56"/>
    </row>
    <row r="3" ht="12.75">
      <c r="A3" t="s">
        <v>11</v>
      </c>
    </row>
    <row r="15" spans="2:5" ht="12.75">
      <c r="B15" s="56" t="s">
        <v>31</v>
      </c>
      <c r="C15" s="56"/>
      <c r="D15" s="56"/>
      <c r="E15" s="20" t="s">
        <v>30</v>
      </c>
    </row>
    <row r="16" spans="5:10" ht="12.75">
      <c r="E16" s="1" t="s">
        <v>0</v>
      </c>
      <c r="F16" s="2" t="s">
        <v>1</v>
      </c>
      <c r="G16" s="2" t="s">
        <v>27</v>
      </c>
      <c r="H16" s="2" t="s">
        <v>3</v>
      </c>
      <c r="J16" s="4" t="s">
        <v>4</v>
      </c>
    </row>
    <row r="17" spans="2:10" ht="12.75">
      <c r="B17" s="24" t="s">
        <v>32</v>
      </c>
      <c r="C17" s="57" t="s">
        <v>33</v>
      </c>
      <c r="E17" s="54" t="s">
        <v>34</v>
      </c>
      <c r="F17" s="10" t="s">
        <v>5</v>
      </c>
      <c r="G17" s="6"/>
      <c r="H17" s="6"/>
      <c r="J17" s="2" t="s">
        <v>6</v>
      </c>
    </row>
    <row r="18" spans="2:10" ht="12.75">
      <c r="B18" s="9">
        <v>12</v>
      </c>
      <c r="C18" s="58">
        <f aca="true" t="shared" si="0" ref="C18:C27">PMT($J$19,B18,$K$22,,1)</f>
        <v>-1024.5401219813123</v>
      </c>
      <c r="E18" s="42">
        <v>0</v>
      </c>
      <c r="F18" s="42">
        <v>0</v>
      </c>
      <c r="G18" s="9">
        <f aca="true" t="shared" si="1" ref="G18:G41">$J$22</f>
        <v>630.6426090372017</v>
      </c>
      <c r="H18" s="44">
        <f aca="true" t="shared" si="2" ref="H18:H41">G18/(1+$J$19)^F18</f>
        <v>630.6426090372017</v>
      </c>
      <c r="J18" s="10" t="s">
        <v>7</v>
      </c>
    </row>
    <row r="19" spans="2:10" ht="12.75">
      <c r="B19" s="9">
        <v>18</v>
      </c>
      <c r="C19" s="58">
        <f t="shared" si="0"/>
        <v>-759.551232156754</v>
      </c>
      <c r="E19" s="8">
        <v>1</v>
      </c>
      <c r="F19" s="8">
        <v>1</v>
      </c>
      <c r="G19" s="9">
        <f t="shared" si="1"/>
        <v>630.6426090372017</v>
      </c>
      <c r="H19" s="44">
        <f t="shared" si="2"/>
        <v>606.3871240742325</v>
      </c>
      <c r="J19" s="11">
        <v>0.04</v>
      </c>
    </row>
    <row r="20" spans="2:8" ht="12.75">
      <c r="B20" s="24">
        <v>24</v>
      </c>
      <c r="C20" s="71">
        <f t="shared" si="0"/>
        <v>-630.6426090372017</v>
      </c>
      <c r="E20" s="8">
        <v>2</v>
      </c>
      <c r="F20" s="8">
        <v>2</v>
      </c>
      <c r="G20" s="9">
        <f t="shared" si="1"/>
        <v>630.6426090372017</v>
      </c>
      <c r="H20" s="44">
        <f t="shared" si="2"/>
        <v>583.0645423790696</v>
      </c>
    </row>
    <row r="21" spans="2:11" ht="12.75">
      <c r="B21" s="9">
        <v>30</v>
      </c>
      <c r="C21" s="58">
        <f t="shared" si="0"/>
        <v>-556.0586455159741</v>
      </c>
      <c r="E21" s="8">
        <v>3</v>
      </c>
      <c r="F21" s="8">
        <v>3</v>
      </c>
      <c r="G21" s="9">
        <f t="shared" si="1"/>
        <v>630.6426090372017</v>
      </c>
      <c r="H21" s="44">
        <f t="shared" si="2"/>
        <v>560.6389830567977</v>
      </c>
      <c r="J21" s="24" t="s">
        <v>27</v>
      </c>
      <c r="K21" s="21" t="s">
        <v>25</v>
      </c>
    </row>
    <row r="22" spans="2:11" ht="12.75">
      <c r="B22" s="9">
        <v>36</v>
      </c>
      <c r="C22" s="58">
        <f t="shared" si="0"/>
        <v>-508.52767263277775</v>
      </c>
      <c r="E22" s="8">
        <v>4</v>
      </c>
      <c r="F22" s="8">
        <v>4</v>
      </c>
      <c r="G22" s="9">
        <f t="shared" si="1"/>
        <v>630.6426090372017</v>
      </c>
      <c r="H22" s="44">
        <f t="shared" si="2"/>
        <v>539.0759452469208</v>
      </c>
      <c r="J22" s="50">
        <f>C20*-1</f>
        <v>630.6426090372017</v>
      </c>
      <c r="K22" s="60">
        <v>10000</v>
      </c>
    </row>
    <row r="23" spans="2:8" ht="12.75">
      <c r="B23" s="9">
        <v>42</v>
      </c>
      <c r="C23" s="58">
        <f t="shared" si="0"/>
        <v>-476.3480836438638</v>
      </c>
      <c r="E23" s="8">
        <v>5</v>
      </c>
      <c r="F23" s="8">
        <v>5</v>
      </c>
      <c r="G23" s="9">
        <f t="shared" si="1"/>
        <v>630.6426090372017</v>
      </c>
      <c r="H23" s="44">
        <f t="shared" si="2"/>
        <v>518.3422550451161</v>
      </c>
    </row>
    <row r="24" spans="2:11" ht="12.75">
      <c r="B24" s="9">
        <v>48</v>
      </c>
      <c r="C24" s="58">
        <f t="shared" si="0"/>
        <v>-453.6600726456277</v>
      </c>
      <c r="E24" s="8">
        <v>6</v>
      </c>
      <c r="F24" s="8">
        <v>6</v>
      </c>
      <c r="G24" s="9">
        <f t="shared" si="1"/>
        <v>630.6426090372017</v>
      </c>
      <c r="H24" s="44">
        <f t="shared" si="2"/>
        <v>498.4060144664578</v>
      </c>
      <c r="J24" s="21" t="s">
        <v>8</v>
      </c>
      <c r="K24" s="41">
        <f>SUM(H18:H84)</f>
        <v>9999.999999999985</v>
      </c>
    </row>
    <row r="25" spans="2:10" ht="12.75">
      <c r="B25" s="9">
        <v>54</v>
      </c>
      <c r="C25" s="58">
        <f t="shared" si="0"/>
        <v>-437.20290822862177</v>
      </c>
      <c r="E25" s="8">
        <v>7</v>
      </c>
      <c r="F25" s="8">
        <v>7</v>
      </c>
      <c r="G25" s="9">
        <f t="shared" si="1"/>
        <v>630.6426090372017</v>
      </c>
      <c r="H25" s="44">
        <f t="shared" si="2"/>
        <v>479.2365523715941</v>
      </c>
      <c r="J25" t="s">
        <v>9</v>
      </c>
    </row>
    <row r="26" spans="2:8" ht="12.75">
      <c r="B26" s="9">
        <v>60</v>
      </c>
      <c r="C26" s="58">
        <f t="shared" si="0"/>
        <v>-425.0177415700307</v>
      </c>
      <c r="E26" s="8">
        <v>8</v>
      </c>
      <c r="F26" s="8">
        <v>8</v>
      </c>
      <c r="G26" s="9">
        <f t="shared" si="1"/>
        <v>630.6426090372017</v>
      </c>
      <c r="H26" s="44">
        <f t="shared" si="2"/>
        <v>460.80437728037884</v>
      </c>
    </row>
    <row r="27" spans="2:8" ht="12.75">
      <c r="B27" s="13">
        <v>66</v>
      </c>
      <c r="C27" s="59">
        <f t="shared" si="0"/>
        <v>-415.8577887766389</v>
      </c>
      <c r="E27" s="8">
        <v>9</v>
      </c>
      <c r="F27" s="8">
        <v>9</v>
      </c>
      <c r="G27" s="9">
        <f t="shared" si="1"/>
        <v>630.6426090372017</v>
      </c>
      <c r="H27" s="44">
        <f t="shared" si="2"/>
        <v>443.0811320003642</v>
      </c>
    </row>
    <row r="28" spans="5:8" ht="12.75">
      <c r="E28" s="8">
        <v>10</v>
      </c>
      <c r="F28" s="8">
        <v>10</v>
      </c>
      <c r="G28" s="9">
        <f t="shared" si="1"/>
        <v>630.6426090372017</v>
      </c>
      <c r="H28" s="44">
        <f t="shared" si="2"/>
        <v>426.03955000035023</v>
      </c>
    </row>
    <row r="29" spans="5:11" ht="12.75">
      <c r="E29" s="8">
        <v>11</v>
      </c>
      <c r="F29" s="8">
        <v>11</v>
      </c>
      <c r="G29" s="9">
        <f t="shared" si="1"/>
        <v>630.6426090372017</v>
      </c>
      <c r="H29" s="44">
        <f t="shared" si="2"/>
        <v>409.65341346187523</v>
      </c>
      <c r="J29" s="29"/>
      <c r="K29" s="47"/>
    </row>
    <row r="30" spans="5:8" ht="12.75">
      <c r="E30" s="8">
        <v>12</v>
      </c>
      <c r="F30" s="8">
        <v>12</v>
      </c>
      <c r="G30" s="9">
        <f t="shared" si="1"/>
        <v>630.6426090372017</v>
      </c>
      <c r="H30" s="44">
        <f t="shared" si="2"/>
        <v>393.8975129441107</v>
      </c>
    </row>
    <row r="31" spans="5:8" ht="12.75">
      <c r="E31" s="8">
        <v>13</v>
      </c>
      <c r="F31" s="8">
        <v>13</v>
      </c>
      <c r="G31" s="9">
        <f t="shared" si="1"/>
        <v>630.6426090372017</v>
      </c>
      <c r="H31" s="44">
        <f t="shared" si="2"/>
        <v>378.74760860010645</v>
      </c>
    </row>
    <row r="32" spans="5:8" ht="12.75">
      <c r="E32" s="8">
        <v>14</v>
      </c>
      <c r="F32" s="8">
        <v>14</v>
      </c>
      <c r="G32" s="9">
        <f t="shared" si="1"/>
        <v>630.6426090372017</v>
      </c>
      <c r="H32" s="44">
        <f t="shared" si="2"/>
        <v>364.1803928847178</v>
      </c>
    </row>
    <row r="33" spans="5:8" ht="12.75">
      <c r="E33" s="8">
        <v>15</v>
      </c>
      <c r="F33" s="8">
        <v>15</v>
      </c>
      <c r="G33" s="9">
        <f t="shared" si="1"/>
        <v>630.6426090372017</v>
      </c>
      <c r="H33" s="44">
        <f t="shared" si="2"/>
        <v>350.17345469684403</v>
      </c>
    </row>
    <row r="34" spans="5:8" ht="12.75">
      <c r="E34" s="8">
        <v>16</v>
      </c>
      <c r="F34" s="8">
        <v>16</v>
      </c>
      <c r="G34" s="9">
        <f t="shared" si="1"/>
        <v>630.6426090372017</v>
      </c>
      <c r="H34" s="44">
        <f t="shared" si="2"/>
        <v>336.70524490081146</v>
      </c>
    </row>
    <row r="35" spans="5:8" ht="12.75">
      <c r="E35" s="8">
        <v>17</v>
      </c>
      <c r="F35" s="8">
        <v>17</v>
      </c>
      <c r="G35" s="9">
        <f t="shared" si="1"/>
        <v>630.6426090372017</v>
      </c>
      <c r="H35" s="44">
        <f t="shared" si="2"/>
        <v>323.7550431738572</v>
      </c>
    </row>
    <row r="36" spans="5:8" ht="12.75">
      <c r="E36" s="8">
        <v>18</v>
      </c>
      <c r="F36" s="8">
        <v>18</v>
      </c>
      <c r="G36" s="9">
        <f t="shared" si="1"/>
        <v>630.6426090372017</v>
      </c>
      <c r="H36" s="44">
        <f t="shared" si="2"/>
        <v>311.3029261287088</v>
      </c>
    </row>
    <row r="37" spans="5:8" ht="12.75">
      <c r="E37" s="8">
        <v>19</v>
      </c>
      <c r="F37" s="8">
        <v>19</v>
      </c>
      <c r="G37" s="9">
        <f t="shared" si="1"/>
        <v>630.6426090372017</v>
      </c>
      <c r="H37" s="44">
        <f t="shared" si="2"/>
        <v>299.32973666222</v>
      </c>
    </row>
    <row r="38" spans="5:8" ht="12.75">
      <c r="E38" s="8">
        <v>20</v>
      </c>
      <c r="F38" s="8">
        <v>20</v>
      </c>
      <c r="G38" s="9">
        <f t="shared" si="1"/>
        <v>630.6426090372017</v>
      </c>
      <c r="H38" s="44">
        <f t="shared" si="2"/>
        <v>287.81705448290387</v>
      </c>
    </row>
    <row r="39" spans="5:8" ht="12.75">
      <c r="E39" s="8">
        <v>21</v>
      </c>
      <c r="F39" s="8">
        <v>21</v>
      </c>
      <c r="G39" s="9">
        <f t="shared" si="1"/>
        <v>630.6426090372017</v>
      </c>
      <c r="H39" s="44">
        <f t="shared" si="2"/>
        <v>276.74716777202286</v>
      </c>
    </row>
    <row r="40" spans="5:8" ht="12.75">
      <c r="E40" s="8">
        <v>22</v>
      </c>
      <c r="F40" s="8">
        <v>22</v>
      </c>
      <c r="G40" s="9">
        <f t="shared" si="1"/>
        <v>630.6426090372017</v>
      </c>
      <c r="H40" s="44">
        <f t="shared" si="2"/>
        <v>266.1030459346374</v>
      </c>
    </row>
    <row r="41" spans="5:8" ht="12.75">
      <c r="E41" s="8">
        <v>23</v>
      </c>
      <c r="F41" s="8">
        <v>23</v>
      </c>
      <c r="G41" s="9">
        <f t="shared" si="1"/>
        <v>630.6426090372017</v>
      </c>
      <c r="H41" s="44">
        <f t="shared" si="2"/>
        <v>255.86831339868982</v>
      </c>
    </row>
    <row r="42" spans="5:8" ht="12.75">
      <c r="E42" s="8">
        <v>24</v>
      </c>
      <c r="F42" s="8" t="s">
        <v>9</v>
      </c>
      <c r="G42" s="9" t="s">
        <v>9</v>
      </c>
      <c r="H42" s="44"/>
    </row>
    <row r="43" spans="5:8" ht="12.75">
      <c r="E43" s="8">
        <v>25</v>
      </c>
      <c r="F43" s="8"/>
      <c r="G43" s="9"/>
      <c r="H43" s="52"/>
    </row>
    <row r="44" spans="5:8" ht="12.75">
      <c r="E44" s="8">
        <v>26</v>
      </c>
      <c r="F44" s="8"/>
      <c r="G44" s="9"/>
      <c r="H44" s="52"/>
    </row>
    <row r="45" spans="5:8" ht="12.75">
      <c r="E45" s="8">
        <v>27</v>
      </c>
      <c r="F45" s="8"/>
      <c r="G45" s="9"/>
      <c r="H45" s="52"/>
    </row>
    <row r="46" spans="5:8" ht="12.75">
      <c r="E46" s="8">
        <v>28</v>
      </c>
      <c r="F46" s="8"/>
      <c r="G46" s="9"/>
      <c r="H46" s="52"/>
    </row>
    <row r="47" spans="5:8" ht="12.75">
      <c r="E47" s="8">
        <v>29</v>
      </c>
      <c r="F47" s="8"/>
      <c r="G47" s="9"/>
      <c r="H47" s="52"/>
    </row>
    <row r="48" spans="5:8" ht="12.75">
      <c r="E48" s="8">
        <v>30</v>
      </c>
      <c r="F48" s="8"/>
      <c r="G48" s="9"/>
      <c r="H48" s="52"/>
    </row>
    <row r="49" spans="5:8" ht="12.75">
      <c r="E49" s="8">
        <v>31</v>
      </c>
      <c r="F49" s="8"/>
      <c r="G49" s="9"/>
      <c r="H49" s="52"/>
    </row>
    <row r="50" spans="5:8" ht="12.75">
      <c r="E50" s="8">
        <v>32</v>
      </c>
      <c r="F50" s="8"/>
      <c r="G50" s="9"/>
      <c r="H50" s="52"/>
    </row>
    <row r="51" spans="5:8" ht="12.75">
      <c r="E51" s="8">
        <v>33</v>
      </c>
      <c r="F51" s="8"/>
      <c r="G51" s="9"/>
      <c r="H51" s="52"/>
    </row>
    <row r="52" spans="5:8" ht="12.75">
      <c r="E52" s="8">
        <v>34</v>
      </c>
      <c r="F52" s="8"/>
      <c r="G52" s="9"/>
      <c r="H52" s="52"/>
    </row>
    <row r="53" spans="5:8" ht="12.75">
      <c r="E53" s="8">
        <v>35</v>
      </c>
      <c r="F53" s="8"/>
      <c r="G53" s="9"/>
      <c r="H53" s="52"/>
    </row>
    <row r="54" spans="5:8" ht="12.75">
      <c r="E54" s="8">
        <v>36</v>
      </c>
      <c r="F54" s="8"/>
      <c r="G54" s="9"/>
      <c r="H54" s="52"/>
    </row>
    <row r="55" spans="5:8" ht="12.75">
      <c r="E55" s="8">
        <v>37</v>
      </c>
      <c r="F55" s="8"/>
      <c r="G55" s="9"/>
      <c r="H55" s="52"/>
    </row>
    <row r="56" spans="5:8" ht="12.75">
      <c r="E56" s="8">
        <v>38</v>
      </c>
      <c r="F56" s="8"/>
      <c r="G56" s="9"/>
      <c r="H56" s="52"/>
    </row>
    <row r="57" spans="5:8" ht="12.75">
      <c r="E57" s="8">
        <v>39</v>
      </c>
      <c r="F57" s="8"/>
      <c r="G57" s="9"/>
      <c r="H57" s="52"/>
    </row>
    <row r="58" spans="5:8" ht="12.75">
      <c r="E58" s="8">
        <v>40</v>
      </c>
      <c r="F58" s="8"/>
      <c r="G58" s="9"/>
      <c r="H58" s="52"/>
    </row>
    <row r="59" spans="5:8" ht="12.75">
      <c r="E59" s="8">
        <v>41</v>
      </c>
      <c r="F59" s="8"/>
      <c r="G59" s="9"/>
      <c r="H59" s="52"/>
    </row>
    <row r="60" spans="5:8" ht="12.75">
      <c r="E60" s="8">
        <v>42</v>
      </c>
      <c r="F60" s="8"/>
      <c r="G60" s="9"/>
      <c r="H60" s="52"/>
    </row>
    <row r="61" spans="5:8" ht="12.75">
      <c r="E61" s="8">
        <v>43</v>
      </c>
      <c r="F61" s="8"/>
      <c r="G61" s="9"/>
      <c r="H61" s="52"/>
    </row>
    <row r="62" spans="5:8" ht="12.75">
      <c r="E62" s="8">
        <v>44</v>
      </c>
      <c r="F62" s="8"/>
      <c r="G62" s="9"/>
      <c r="H62" s="52"/>
    </row>
    <row r="63" spans="5:8" ht="12.75">
      <c r="E63" s="8">
        <v>45</v>
      </c>
      <c r="F63" s="8"/>
      <c r="G63" s="9"/>
      <c r="H63" s="52"/>
    </row>
    <row r="64" spans="5:8" ht="12.75">
      <c r="E64" s="8">
        <v>46</v>
      </c>
      <c r="F64" s="8"/>
      <c r="G64" s="9"/>
      <c r="H64" s="52"/>
    </row>
    <row r="65" spans="5:8" ht="12.75">
      <c r="E65" s="8">
        <v>47</v>
      </c>
      <c r="F65" s="8"/>
      <c r="G65" s="9"/>
      <c r="H65" s="52"/>
    </row>
    <row r="66" spans="5:8" ht="12.75">
      <c r="E66" s="8">
        <v>48</v>
      </c>
      <c r="F66" s="8"/>
      <c r="G66" s="9"/>
      <c r="H66" s="52"/>
    </row>
    <row r="67" spans="5:8" ht="12.75">
      <c r="E67" s="8">
        <v>49</v>
      </c>
      <c r="F67" s="8"/>
      <c r="G67" s="9"/>
      <c r="H67" s="52"/>
    </row>
    <row r="68" spans="5:8" ht="12.75">
      <c r="E68" s="8">
        <v>50</v>
      </c>
      <c r="F68" s="8"/>
      <c r="G68" s="9"/>
      <c r="H68" s="52"/>
    </row>
    <row r="69" spans="5:8" ht="12.75">
      <c r="E69" s="8">
        <v>51</v>
      </c>
      <c r="F69" s="8"/>
      <c r="G69" s="9"/>
      <c r="H69" s="52"/>
    </row>
    <row r="70" spans="5:8" ht="12.75">
      <c r="E70" s="8">
        <v>52</v>
      </c>
      <c r="F70" s="8"/>
      <c r="G70" s="9"/>
      <c r="H70" s="52"/>
    </row>
    <row r="71" spans="5:8" ht="12.75">
      <c r="E71" s="8">
        <v>53</v>
      </c>
      <c r="F71" s="8"/>
      <c r="G71" s="9"/>
      <c r="H71" s="52"/>
    </row>
    <row r="72" spans="5:8" ht="12.75">
      <c r="E72" s="8">
        <v>54</v>
      </c>
      <c r="F72" s="8"/>
      <c r="G72" s="9"/>
      <c r="H72" s="52"/>
    </row>
    <row r="73" spans="5:8" ht="12.75">
      <c r="E73" s="8">
        <v>55</v>
      </c>
      <c r="F73" s="8"/>
      <c r="G73" s="9"/>
      <c r="H73" s="52"/>
    </row>
    <row r="74" spans="5:8" ht="12.75">
      <c r="E74" s="8">
        <v>56</v>
      </c>
      <c r="F74" s="8"/>
      <c r="G74" s="9"/>
      <c r="H74" s="52"/>
    </row>
    <row r="75" spans="5:8" ht="12.75">
      <c r="E75" s="8">
        <v>57</v>
      </c>
      <c r="F75" s="8"/>
      <c r="G75" s="9"/>
      <c r="H75" s="52"/>
    </row>
    <row r="76" spans="5:8" ht="12.75">
      <c r="E76" s="8">
        <v>58</v>
      </c>
      <c r="F76" s="8"/>
      <c r="G76" s="9"/>
      <c r="H76" s="52"/>
    </row>
    <row r="77" spans="5:8" ht="12.75">
      <c r="E77" s="8">
        <v>59</v>
      </c>
      <c r="F77" s="8"/>
      <c r="G77" s="9"/>
      <c r="H77" s="52"/>
    </row>
    <row r="78" spans="5:8" ht="12.75">
      <c r="E78" s="8">
        <v>60</v>
      </c>
      <c r="F78" s="8"/>
      <c r="G78" s="9"/>
      <c r="H78" s="52"/>
    </row>
    <row r="79" spans="5:8" ht="12.75">
      <c r="E79" s="8">
        <v>61</v>
      </c>
      <c r="F79" s="8"/>
      <c r="G79" s="9"/>
      <c r="H79" s="52"/>
    </row>
    <row r="80" spans="5:8" ht="12.75">
      <c r="E80" s="8">
        <v>62</v>
      </c>
      <c r="F80" s="8"/>
      <c r="G80" s="9"/>
      <c r="H80" s="52"/>
    </row>
    <row r="81" spans="5:8" ht="12.75">
      <c r="E81" s="8">
        <v>63</v>
      </c>
      <c r="F81" s="8"/>
      <c r="G81" s="9"/>
      <c r="H81" s="52"/>
    </row>
    <row r="82" spans="5:8" ht="12.75">
      <c r="E82" s="8">
        <v>64</v>
      </c>
      <c r="F82" s="8"/>
      <c r="G82" s="9"/>
      <c r="H82" s="52"/>
    </row>
    <row r="83" spans="5:8" ht="12.75">
      <c r="E83" s="8">
        <v>65</v>
      </c>
      <c r="F83" s="8"/>
      <c r="G83" s="9"/>
      <c r="H83" s="52"/>
    </row>
    <row r="84" spans="5:8" ht="12.75">
      <c r="E84" s="12">
        <v>66</v>
      </c>
      <c r="F84" s="12"/>
      <c r="G84" s="13"/>
      <c r="H84" s="53"/>
    </row>
    <row r="85" spans="1:3" ht="12.75">
      <c r="A85" s="28"/>
      <c r="B85" s="15" t="s">
        <v>9</v>
      </c>
      <c r="C85" s="28"/>
    </row>
    <row r="86" spans="1:3" ht="12.75">
      <c r="A86" s="28"/>
      <c r="B86" s="15" t="s">
        <v>9</v>
      </c>
      <c r="C86" s="28"/>
    </row>
  </sheetData>
  <printOptions/>
  <pageMargins left="0.75" right="0.75" top="1" bottom="1" header="0" footer="0"/>
  <pageSetup horizontalDpi="300" verticalDpi="300" orientation="portrait" scale="70" r:id="rId2"/>
  <drawing r:id="rId1"/>
</worksheet>
</file>

<file path=xl/worksheets/sheet7.xml><?xml version="1.0" encoding="utf-8"?>
<worksheet xmlns="http://schemas.openxmlformats.org/spreadsheetml/2006/main" xmlns:r="http://schemas.openxmlformats.org/officeDocument/2006/relationships">
  <dimension ref="A1:K77"/>
  <sheetViews>
    <sheetView tabSelected="1" workbookViewId="0" topLeftCell="F21">
      <selection activeCell="L39" sqref="L39"/>
    </sheetView>
  </sheetViews>
  <sheetFormatPr defaultColWidth="11.421875" defaultRowHeight="12.75"/>
  <cols>
    <col min="4" max="4" width="14.140625" style="0" customWidth="1"/>
    <col min="5" max="5" width="13.7109375" style="0" bestFit="1" customWidth="1"/>
    <col min="7" max="7" width="13.00390625" style="0" customWidth="1"/>
    <col min="8" max="8" width="16.28125" style="0" customWidth="1"/>
    <col min="10" max="10" width="10.7109375" style="0" customWidth="1"/>
    <col min="11" max="11" width="14.421875" style="0" customWidth="1"/>
  </cols>
  <sheetData>
    <row r="1" spans="1:7" ht="12.75">
      <c r="A1" s="20" t="s">
        <v>20</v>
      </c>
      <c r="C1" s="20"/>
      <c r="D1" s="20"/>
      <c r="E1" s="20"/>
      <c r="F1" s="20"/>
      <c r="G1" s="20"/>
    </row>
    <row r="2" spans="3:4" ht="12.75">
      <c r="C2" s="20"/>
      <c r="D2" s="20"/>
    </row>
    <row r="14" ht="12.75">
      <c r="B14" s="20" t="s">
        <v>47</v>
      </c>
    </row>
    <row r="15" spans="2:5" ht="12.75">
      <c r="B15" s="1" t="s">
        <v>0</v>
      </c>
      <c r="C15" s="22" t="s">
        <v>1</v>
      </c>
      <c r="D15" s="2" t="s">
        <v>27</v>
      </c>
      <c r="E15" s="22" t="s">
        <v>12</v>
      </c>
    </row>
    <row r="16" spans="2:5" ht="12.75">
      <c r="B16" s="54"/>
      <c r="C16" s="36" t="s">
        <v>5</v>
      </c>
      <c r="D16" s="36"/>
      <c r="E16" s="36"/>
    </row>
    <row r="17" spans="2:5" ht="12.75">
      <c r="B17" s="42">
        <v>0</v>
      </c>
      <c r="C17" s="16"/>
      <c r="D17" s="42"/>
      <c r="E17" s="16"/>
    </row>
    <row r="18" spans="2:8" ht="12.75">
      <c r="B18" s="8">
        <v>1</v>
      </c>
      <c r="C18" s="9"/>
      <c r="D18" s="8" t="s">
        <v>9</v>
      </c>
      <c r="E18" s="17" t="s">
        <v>9</v>
      </c>
      <c r="G18" s="25" t="s">
        <v>8</v>
      </c>
      <c r="H18" s="26">
        <f>SUM(E18:E77)</f>
        <v>20296.878617265094</v>
      </c>
    </row>
    <row r="19" spans="2:8" ht="12.75">
      <c r="B19" s="8">
        <v>2</v>
      </c>
      <c r="C19" s="9"/>
      <c r="D19" s="8" t="s">
        <v>9</v>
      </c>
      <c r="E19" s="17" t="s">
        <v>9</v>
      </c>
      <c r="G19" s="22" t="s">
        <v>42</v>
      </c>
      <c r="H19" s="27"/>
    </row>
    <row r="20" spans="2:8" ht="12.75">
      <c r="B20" s="8">
        <v>3</v>
      </c>
      <c r="C20" s="9"/>
      <c r="D20" s="8"/>
      <c r="E20" s="17"/>
      <c r="G20" s="6" t="s">
        <v>9</v>
      </c>
      <c r="H20" s="74">
        <f>1/(1+$G$30)^I33</f>
        <v>0.9423223345470446</v>
      </c>
    </row>
    <row r="21" spans="2:8" ht="12.75">
      <c r="B21" s="8">
        <v>4</v>
      </c>
      <c r="C21" s="9">
        <v>1</v>
      </c>
      <c r="D21" s="8">
        <f>$G$33</f>
        <v>600</v>
      </c>
      <c r="E21" s="17">
        <f>D21/(1+$G$30)^C21</f>
        <v>588.2352941176471</v>
      </c>
      <c r="G21" s="22" t="s">
        <v>14</v>
      </c>
      <c r="H21" s="75">
        <f>H18*H20</f>
        <v>19126.202042639234</v>
      </c>
    </row>
    <row r="22" spans="2:8" ht="12.75">
      <c r="B22" s="8">
        <v>5</v>
      </c>
      <c r="C22" s="9">
        <v>2</v>
      </c>
      <c r="D22" s="8">
        <f>$G$33</f>
        <v>600</v>
      </c>
      <c r="E22" s="17">
        <f>D22/(1+$G$30)^C22</f>
        <v>576.7012687427913</v>
      </c>
      <c r="G22" s="6" t="s">
        <v>15</v>
      </c>
      <c r="H22" s="7"/>
    </row>
    <row r="23" spans="2:8" ht="12.75">
      <c r="B23" s="63">
        <v>6</v>
      </c>
      <c r="C23" s="9">
        <v>3</v>
      </c>
      <c r="D23" s="8">
        <f>$G$33</f>
        <v>600</v>
      </c>
      <c r="E23" s="17">
        <f>D23/(1+$G$30)^C23</f>
        <v>565.3934007282268</v>
      </c>
      <c r="G23" s="22" t="s">
        <v>48</v>
      </c>
      <c r="H23" s="2">
        <v>8000</v>
      </c>
    </row>
    <row r="24" spans="2:8" ht="12.75">
      <c r="B24" s="63">
        <v>7</v>
      </c>
      <c r="C24" s="9">
        <v>4</v>
      </c>
      <c r="D24" s="8">
        <f>$G$33</f>
        <v>600</v>
      </c>
      <c r="E24" s="17">
        <f>D24/(1+$G$30)^C24</f>
        <v>554.3072556159085</v>
      </c>
      <c r="G24" s="6" t="s">
        <v>49</v>
      </c>
      <c r="H24" s="90">
        <f>SUM(H21:H23)</f>
        <v>27126.202042639234</v>
      </c>
    </row>
    <row r="25" spans="2:5" ht="12.75">
      <c r="B25" s="63">
        <v>8</v>
      </c>
      <c r="C25" s="9">
        <v>5</v>
      </c>
      <c r="D25" s="8">
        <f>$G$33</f>
        <v>600</v>
      </c>
      <c r="E25" s="17">
        <f>D25/(1+$G$30)^C25</f>
        <v>543.4384858979495</v>
      </c>
    </row>
    <row r="26" spans="2:5" ht="12.75">
      <c r="B26" s="63">
        <v>9</v>
      </c>
      <c r="C26" s="9">
        <v>6</v>
      </c>
      <c r="D26" s="8">
        <f>$G$33</f>
        <v>600</v>
      </c>
      <c r="E26" s="17">
        <f>D26/(1+$G$30)^C26</f>
        <v>532.7828293117152</v>
      </c>
    </row>
    <row r="27" spans="2:5" ht="12.75">
      <c r="B27" s="63">
        <v>10</v>
      </c>
      <c r="C27" s="9">
        <v>7</v>
      </c>
      <c r="D27" s="8">
        <f>$G$33</f>
        <v>600</v>
      </c>
      <c r="E27" s="17">
        <f>D27/(1+$G$30)^C27</f>
        <v>522.3361071683483</v>
      </c>
    </row>
    <row r="28" spans="2:7" ht="12.75">
      <c r="B28" s="63">
        <v>11</v>
      </c>
      <c r="C28" s="9">
        <v>8</v>
      </c>
      <c r="D28" s="8">
        <f>$G$33</f>
        <v>600</v>
      </c>
      <c r="E28" s="17">
        <f>D28/(1+$G$30)^C28</f>
        <v>512.094222714067</v>
      </c>
      <c r="G28" s="21" t="s">
        <v>4</v>
      </c>
    </row>
    <row r="29" spans="2:7" ht="12.75">
      <c r="B29" s="63">
        <v>12</v>
      </c>
      <c r="C29" s="9">
        <v>9</v>
      </c>
      <c r="D29" s="8">
        <f>$G$33</f>
        <v>600</v>
      </c>
      <c r="E29" s="17">
        <f>D29/(1+$G$30)^C29</f>
        <v>502.05315952359507</v>
      </c>
      <c r="G29" s="21" t="s">
        <v>13</v>
      </c>
    </row>
    <row r="30" spans="2:7" ht="12.75">
      <c r="B30" s="63">
        <v>13</v>
      </c>
      <c r="C30" s="9">
        <v>10</v>
      </c>
      <c r="D30" s="8">
        <f>$G$33</f>
        <v>600</v>
      </c>
      <c r="E30" s="17">
        <f>D30/(1+$G$30)^C30</f>
        <v>492.20897992509316</v>
      </c>
      <c r="G30" s="23">
        <v>0.02</v>
      </c>
    </row>
    <row r="31" spans="2:5" ht="12.75">
      <c r="B31" s="63">
        <v>14</v>
      </c>
      <c r="C31" s="9">
        <v>11</v>
      </c>
      <c r="D31" s="8">
        <f>$G$33</f>
        <v>600</v>
      </c>
      <c r="E31" s="17">
        <f>D31/(1+$G$30)^C31</f>
        <v>482.5578234559738</v>
      </c>
    </row>
    <row r="32" spans="2:9" ht="12.75">
      <c r="B32" s="63">
        <v>15</v>
      </c>
      <c r="C32" s="9">
        <v>12</v>
      </c>
      <c r="D32" s="8">
        <f>$G$33</f>
        <v>600</v>
      </c>
      <c r="E32" s="17">
        <f>D32/(1+$G$30)^C32</f>
        <v>473.0959053489938</v>
      </c>
      <c r="G32" s="24" t="s">
        <v>28</v>
      </c>
      <c r="H32" s="24" t="s">
        <v>0</v>
      </c>
      <c r="I32" s="73" t="s">
        <v>40</v>
      </c>
    </row>
    <row r="33" spans="2:9" ht="12.75">
      <c r="B33" s="63">
        <v>16</v>
      </c>
      <c r="C33" s="9">
        <v>13</v>
      </c>
      <c r="D33" s="8">
        <f>$G$33</f>
        <v>600</v>
      </c>
      <c r="E33" s="17">
        <f>D33/(1+$G$30)^C33</f>
        <v>463.8195150480332</v>
      </c>
      <c r="G33" s="5">
        <v>600</v>
      </c>
      <c r="H33" s="5">
        <v>60</v>
      </c>
      <c r="I33" s="72">
        <v>3</v>
      </c>
    </row>
    <row r="34" spans="2:5" ht="12.75">
      <c r="B34" s="63">
        <v>17</v>
      </c>
      <c r="C34" s="9">
        <v>14</v>
      </c>
      <c r="D34" s="8">
        <f>$G$33</f>
        <v>600</v>
      </c>
      <c r="E34" s="17">
        <f>D34/(1+$G$30)^C34</f>
        <v>454.72501475297366</v>
      </c>
    </row>
    <row r="35" spans="2:8" ht="12.75">
      <c r="B35" s="63">
        <v>18</v>
      </c>
      <c r="C35" s="9">
        <v>15</v>
      </c>
      <c r="D35" s="8">
        <f>$G$33</f>
        <v>600</v>
      </c>
      <c r="E35" s="17">
        <f>D35/(1+$G$30)^C35</f>
        <v>445.8088379931116</v>
      </c>
      <c r="G35" s="56" t="s">
        <v>41</v>
      </c>
      <c r="H35" s="56"/>
    </row>
    <row r="36" spans="2:11" ht="12.75">
      <c r="B36" s="63">
        <v>19</v>
      </c>
      <c r="C36" s="9">
        <v>16</v>
      </c>
      <c r="D36" s="8">
        <f>$G$33</f>
        <v>600</v>
      </c>
      <c r="E36" s="17">
        <f>D36/(1+$G$30)^C36</f>
        <v>437.0674882285407</v>
      </c>
      <c r="J36" s="31" t="s">
        <v>38</v>
      </c>
      <c r="K36" s="30" t="s">
        <v>3</v>
      </c>
    </row>
    <row r="37" spans="1:11" ht="12.75">
      <c r="A37" s="28"/>
      <c r="B37" s="63">
        <v>20</v>
      </c>
      <c r="C37" s="9">
        <v>17</v>
      </c>
      <c r="D37" s="8">
        <f>$G$33</f>
        <v>600</v>
      </c>
      <c r="E37" s="17">
        <f>D37/(1+$G$30)^C37</f>
        <v>428.4975374789614</v>
      </c>
      <c r="J37" s="46" t="s">
        <v>39</v>
      </c>
      <c r="K37" s="55"/>
    </row>
    <row r="38" spans="2:11" ht="12.75">
      <c r="B38" s="63">
        <v>21</v>
      </c>
      <c r="C38" s="9">
        <v>18</v>
      </c>
      <c r="D38" s="8">
        <f>$G$33</f>
        <v>600</v>
      </c>
      <c r="E38" s="17">
        <f>D38/(1+$G$30)^C38</f>
        <v>420.095624979374</v>
      </c>
      <c r="J38" s="42">
        <v>1</v>
      </c>
      <c r="K38" s="78">
        <f>PV($G$30,$H$33-J38,$G$33)*(PV($G$30,J38,,1))+8000</f>
        <v>28268.296712110234</v>
      </c>
    </row>
    <row r="39" spans="2:11" ht="12.75">
      <c r="B39" s="63">
        <v>22</v>
      </c>
      <c r="C39" s="9">
        <v>19</v>
      </c>
      <c r="D39" s="8">
        <f>$G$33</f>
        <v>600</v>
      </c>
      <c r="E39" s="17">
        <f>D39/(1+$G$30)^C39</f>
        <v>411.8584558621314</v>
      </c>
      <c r="J39" s="8">
        <v>2</v>
      </c>
      <c r="K39" s="79">
        <f aca="true" t="shared" si="0" ref="K39:K46">PV($G$30,$H$33-J39,$G$33)*(PV($G$30,J39,,1))+8000</f>
        <v>27691.595443367456</v>
      </c>
    </row>
    <row r="40" spans="2:11" ht="12.75">
      <c r="B40" s="63">
        <v>23</v>
      </c>
      <c r="C40" s="9">
        <v>20</v>
      </c>
      <c r="D40" s="8">
        <f>$G$33</f>
        <v>600</v>
      </c>
      <c r="E40" s="17">
        <f>D40/(1+$G$30)^C40</f>
        <v>403.78279986483466</v>
      </c>
      <c r="J40" s="91">
        <v>3</v>
      </c>
      <c r="K40" s="92">
        <f t="shared" si="0"/>
        <v>27126.202042639223</v>
      </c>
    </row>
    <row r="41" spans="2:11" ht="12.75">
      <c r="B41" s="63">
        <v>24</v>
      </c>
      <c r="C41" s="9">
        <v>21</v>
      </c>
      <c r="D41" s="8">
        <f>$G$33</f>
        <v>600</v>
      </c>
      <c r="E41" s="17">
        <f>D41/(1+$G$30)^C41</f>
        <v>395.8654900635634</v>
      </c>
      <c r="J41" s="8">
        <v>4</v>
      </c>
      <c r="K41" s="79">
        <f t="shared" si="0"/>
        <v>26571.894787023317</v>
      </c>
    </row>
    <row r="42" spans="2:11" ht="12.75">
      <c r="B42" s="63">
        <v>25</v>
      </c>
      <c r="C42" s="9">
        <v>22</v>
      </c>
      <c r="D42" s="8">
        <f>$G$33</f>
        <v>600</v>
      </c>
      <c r="E42" s="17">
        <f>D42/(1+$G$30)^C42</f>
        <v>388.10342163094447</v>
      </c>
      <c r="J42" s="8">
        <v>5</v>
      </c>
      <c r="K42" s="79">
        <f t="shared" si="0"/>
        <v>26028.456301125367</v>
      </c>
    </row>
    <row r="43" spans="2:11" ht="12.75">
      <c r="B43" s="63">
        <v>26</v>
      </c>
      <c r="C43" s="9">
        <v>23</v>
      </c>
      <c r="D43" s="8">
        <f>$G$33</f>
        <v>600</v>
      </c>
      <c r="E43" s="17">
        <f>D43/(1+$G$30)^C43</f>
        <v>380.4935506185731</v>
      </c>
      <c r="G43" s="31" t="s">
        <v>16</v>
      </c>
      <c r="H43" s="32"/>
      <c r="I43" s="32"/>
      <c r="J43" s="8">
        <v>6</v>
      </c>
      <c r="K43" s="79">
        <f t="shared" si="0"/>
        <v>25495.67347181365</v>
      </c>
    </row>
    <row r="44" spans="2:11" ht="12.75">
      <c r="B44" s="63">
        <v>27</v>
      </c>
      <c r="C44" s="9">
        <v>24</v>
      </c>
      <c r="D44" s="8">
        <f>$G$33</f>
        <v>600</v>
      </c>
      <c r="E44" s="17">
        <f>D44/(1+$G$30)^C44</f>
        <v>373.03289276330696</v>
      </c>
      <c r="G44" s="34" t="s">
        <v>50</v>
      </c>
      <c r="H44" s="35"/>
      <c r="I44" s="35"/>
      <c r="J44" s="8">
        <v>7</v>
      </c>
      <c r="K44" s="79">
        <f t="shared" si="0"/>
        <v>24973.337364645304</v>
      </c>
    </row>
    <row r="45" spans="2:11" ht="12.75">
      <c r="B45" s="63">
        <v>28</v>
      </c>
      <c r="C45" s="9">
        <v>25</v>
      </c>
      <c r="D45" s="8">
        <f>$G$33</f>
        <v>600</v>
      </c>
      <c r="E45" s="17">
        <f>D45/(1+$G$30)^C45</f>
        <v>365.7185223169676</v>
      </c>
      <c r="J45" s="8">
        <v>8</v>
      </c>
      <c r="K45" s="79">
        <f t="shared" si="0"/>
        <v>24461.243141931234</v>
      </c>
    </row>
    <row r="46" spans="2:11" ht="12.75">
      <c r="B46" s="63">
        <v>29</v>
      </c>
      <c r="C46" s="9">
        <v>26</v>
      </c>
      <c r="D46" s="8">
        <f>$G$33</f>
        <v>600</v>
      </c>
      <c r="E46" s="17">
        <f>D46/(1+$G$30)^C46</f>
        <v>358.5475708989878</v>
      </c>
      <c r="J46" s="12">
        <v>9</v>
      </c>
      <c r="K46" s="80">
        <f t="shared" si="0"/>
        <v>23959.18998240764</v>
      </c>
    </row>
    <row r="47" spans="2:5" ht="12.75">
      <c r="B47" s="63">
        <v>30</v>
      </c>
      <c r="C47" s="9">
        <v>27</v>
      </c>
      <c r="D47" s="8">
        <f>$G$33</f>
        <v>600</v>
      </c>
      <c r="E47" s="17">
        <f>D47/(1+$G$30)^C47</f>
        <v>351.5172263715567</v>
      </c>
    </row>
    <row r="48" spans="2:5" ht="12.75">
      <c r="B48" s="63">
        <v>31</v>
      </c>
      <c r="C48" s="9">
        <v>28</v>
      </c>
      <c r="D48" s="8">
        <f>$G$33</f>
        <v>600</v>
      </c>
      <c r="E48" s="17">
        <f>D48/(1+$G$30)^C48</f>
        <v>344.62473173682025</v>
      </c>
    </row>
    <row r="49" spans="2:5" ht="12.75">
      <c r="B49" s="63">
        <v>32</v>
      </c>
      <c r="C49" s="9">
        <v>29</v>
      </c>
      <c r="D49" s="8">
        <f>$G$33</f>
        <v>600</v>
      </c>
      <c r="E49" s="17">
        <f>D49/(1+$G$30)^C49</f>
        <v>337.86738405570617</v>
      </c>
    </row>
    <row r="50" spans="2:7" ht="12.75">
      <c r="B50" s="63">
        <v>33</v>
      </c>
      <c r="C50" s="9">
        <v>30</v>
      </c>
      <c r="D50" s="8">
        <f>$G$33</f>
        <v>600</v>
      </c>
      <c r="E50" s="17">
        <f>D50/(1+$G$30)^C50</f>
        <v>331.2425333879472</v>
      </c>
      <c r="G50" t="s">
        <v>46</v>
      </c>
    </row>
    <row r="51" spans="2:8" ht="12.75">
      <c r="B51" s="63">
        <v>34</v>
      </c>
      <c r="C51" s="9">
        <v>31</v>
      </c>
      <c r="D51" s="8">
        <f>$G$33</f>
        <v>600</v>
      </c>
      <c r="E51" s="17">
        <f>D51/(1+$G$30)^C51</f>
        <v>324.7475817528895</v>
      </c>
      <c r="G51" s="31" t="s">
        <v>17</v>
      </c>
      <c r="H51" s="76">
        <f>PV($G$30,60-9,600)*(PV($G$30,9,,1))+8000</f>
        <v>23959.18998240764</v>
      </c>
    </row>
    <row r="52" spans="2:8" ht="12.75">
      <c r="B52" s="63">
        <v>35</v>
      </c>
      <c r="C52" s="9">
        <v>32</v>
      </c>
      <c r="D52" s="8">
        <f>$G$33</f>
        <v>600</v>
      </c>
      <c r="E52" s="17">
        <f>D52/(1+$G$30)^C52</f>
        <v>318.3799821106759</v>
      </c>
      <c r="G52" s="77" t="s">
        <v>18</v>
      </c>
      <c r="H52" s="49"/>
    </row>
    <row r="53" spans="2:8" ht="12.75">
      <c r="B53" s="63">
        <v>36</v>
      </c>
      <c r="C53" s="9">
        <v>33</v>
      </c>
      <c r="D53" s="8">
        <f>$G$33</f>
        <v>600</v>
      </c>
      <c r="E53" s="17">
        <f>D53/(1+$G$30)^C53</f>
        <v>312.13723736340773</v>
      </c>
      <c r="G53" s="77" t="s">
        <v>19</v>
      </c>
      <c r="H53" s="49"/>
    </row>
    <row r="54" spans="2:8" ht="12.75">
      <c r="B54" s="63">
        <v>37</v>
      </c>
      <c r="C54" s="9">
        <v>34</v>
      </c>
      <c r="D54" s="8">
        <f>$G$33</f>
        <v>600</v>
      </c>
      <c r="E54" s="17">
        <f>D54/(1+$G$30)^C54</f>
        <v>306.01689937589</v>
      </c>
      <c r="G54" s="77" t="s">
        <v>43</v>
      </c>
      <c r="H54" s="49"/>
    </row>
    <row r="55" spans="2:8" ht="12.75">
      <c r="B55" s="63">
        <v>38</v>
      </c>
      <c r="C55" s="9">
        <v>35</v>
      </c>
      <c r="D55" s="8">
        <f>$G$33</f>
        <v>600</v>
      </c>
      <c r="E55" s="17">
        <f>D55/(1+$G$30)^C55</f>
        <v>300.0165680155784</v>
      </c>
      <c r="G55" s="77" t="s">
        <v>44</v>
      </c>
      <c r="H55" s="49"/>
    </row>
    <row r="56" spans="2:8" ht="12.75">
      <c r="B56" s="63">
        <v>39</v>
      </c>
      <c r="C56" s="9">
        <v>36</v>
      </c>
      <c r="D56" s="8">
        <f>$G$33</f>
        <v>600</v>
      </c>
      <c r="E56" s="17">
        <f>D56/(1+$G$30)^C56</f>
        <v>294.1338902113514</v>
      </c>
      <c r="G56" s="46" t="s">
        <v>45</v>
      </c>
      <c r="H56" s="45"/>
    </row>
    <row r="57" spans="2:5" ht="12.75">
      <c r="B57" s="63">
        <v>40</v>
      </c>
      <c r="C57" s="9">
        <v>37</v>
      </c>
      <c r="D57" s="8">
        <f>$G$33</f>
        <v>600</v>
      </c>
      <c r="E57" s="17">
        <f>D57/(1+$G$30)^C57</f>
        <v>288.3665590307366</v>
      </c>
    </row>
    <row r="58" spans="2:5" ht="12.75">
      <c r="B58" s="63">
        <v>41</v>
      </c>
      <c r="C58" s="9">
        <v>38</v>
      </c>
      <c r="D58" s="8">
        <f>$G$33</f>
        <v>600</v>
      </c>
      <c r="E58" s="17">
        <f>D58/(1+$G$30)^C58</f>
        <v>282.71231277523196</v>
      </c>
    </row>
    <row r="59" spans="2:5" ht="12.75">
      <c r="B59" s="63">
        <v>42</v>
      </c>
      <c r="C59" s="9">
        <v>39</v>
      </c>
      <c r="D59" s="8">
        <f>$G$33</f>
        <v>600</v>
      </c>
      <c r="E59" s="17">
        <f>D59/(1+$G$30)^C59</f>
        <v>277.1689340933648</v>
      </c>
    </row>
    <row r="60" spans="2:5" ht="12.75">
      <c r="B60" s="63">
        <v>43</v>
      </c>
      <c r="C60" s="9">
        <v>40</v>
      </c>
      <c r="D60" s="8">
        <f>$G$33</f>
        <v>600</v>
      </c>
      <c r="E60" s="17">
        <f>D60/(1+$G$30)^C60</f>
        <v>271.7342491111419</v>
      </c>
    </row>
    <row r="61" spans="2:5" ht="12.75">
      <c r="B61" s="63">
        <v>44</v>
      </c>
      <c r="C61" s="9">
        <v>41</v>
      </c>
      <c r="D61" s="8">
        <f>$G$33</f>
        <v>600</v>
      </c>
      <c r="E61" s="17">
        <f>D61/(1+$G$30)^C61</f>
        <v>266.40612657955086</v>
      </c>
    </row>
    <row r="62" spans="2:5" ht="12.75">
      <c r="B62" s="63">
        <v>45</v>
      </c>
      <c r="C62" s="9">
        <v>42</v>
      </c>
      <c r="D62" s="8">
        <f>$G$33</f>
        <v>600</v>
      </c>
      <c r="E62" s="17">
        <f>D62/(1+$G$30)^C62</f>
        <v>261.18247703877535</v>
      </c>
    </row>
    <row r="63" spans="2:5" ht="12.75">
      <c r="B63" s="63">
        <v>46</v>
      </c>
      <c r="C63" s="9">
        <v>43</v>
      </c>
      <c r="D63" s="8">
        <f>$G$33</f>
        <v>600</v>
      </c>
      <c r="E63" s="17">
        <f>D63/(1+$G$30)^C63</f>
        <v>256.0612519987994</v>
      </c>
    </row>
    <row r="64" spans="2:5" ht="12.75">
      <c r="B64" s="63">
        <v>47</v>
      </c>
      <c r="C64" s="9">
        <v>44</v>
      </c>
      <c r="D64" s="8">
        <f>$G$33</f>
        <v>600</v>
      </c>
      <c r="E64" s="17">
        <f>D64/(1+$G$30)^C64</f>
        <v>251.04044313607778</v>
      </c>
    </row>
    <row r="65" spans="2:5" ht="12.75">
      <c r="B65" s="63">
        <v>48</v>
      </c>
      <c r="C65" s="9">
        <v>45</v>
      </c>
      <c r="D65" s="8">
        <f>$G$33</f>
        <v>600</v>
      </c>
      <c r="E65" s="17">
        <f>D65/(1+$G$30)^C65</f>
        <v>246.11808150595863</v>
      </c>
    </row>
    <row r="66" spans="2:5" ht="12.75">
      <c r="B66" s="63">
        <v>49</v>
      </c>
      <c r="C66" s="9">
        <v>46</v>
      </c>
      <c r="D66" s="8">
        <f>$G$33</f>
        <v>600</v>
      </c>
      <c r="E66" s="17">
        <f>D66/(1+$G$30)^C66</f>
        <v>241.29223677054765</v>
      </c>
    </row>
    <row r="67" spans="2:5" ht="12.75">
      <c r="B67" s="63">
        <v>50</v>
      </c>
      <c r="C67" s="9">
        <v>47</v>
      </c>
      <c r="D67" s="8">
        <f>$G$33</f>
        <v>600</v>
      </c>
      <c r="E67" s="17">
        <f>D67/(1+$G$30)^C67</f>
        <v>236.56101644171346</v>
      </c>
    </row>
    <row r="68" spans="2:5" ht="12.75">
      <c r="B68" s="63">
        <v>51</v>
      </c>
      <c r="C68" s="9">
        <v>48</v>
      </c>
      <c r="D68" s="8">
        <f>$G$33</f>
        <v>600</v>
      </c>
      <c r="E68" s="17">
        <f>D68/(1+$G$30)^C68</f>
        <v>231.92256513893471</v>
      </c>
    </row>
    <row r="69" spans="2:5" ht="12.75">
      <c r="B69" s="63">
        <v>52</v>
      </c>
      <c r="C69" s="9">
        <v>49</v>
      </c>
      <c r="D69" s="8">
        <f>$G$33</f>
        <v>600</v>
      </c>
      <c r="E69" s="17">
        <f>D69/(1+$G$30)^C69</f>
        <v>227.3750638617007</v>
      </c>
    </row>
    <row r="70" spans="2:5" ht="12.75">
      <c r="B70" s="63">
        <v>53</v>
      </c>
      <c r="C70" s="9">
        <v>50</v>
      </c>
      <c r="D70" s="8">
        <f>$G$33</f>
        <v>600</v>
      </c>
      <c r="E70" s="17">
        <f>D70/(1+$G$30)^C70</f>
        <v>222.91672927617716</v>
      </c>
    </row>
    <row r="71" spans="2:5" ht="12.75">
      <c r="B71" s="63">
        <v>54</v>
      </c>
      <c r="C71" s="9">
        <v>51</v>
      </c>
      <c r="D71" s="8">
        <f>$G$33</f>
        <v>600</v>
      </c>
      <c r="E71" s="17">
        <f>D71/(1+$G$30)^C71</f>
        <v>218.54581301585998</v>
      </c>
    </row>
    <row r="72" spans="2:5" ht="12.75">
      <c r="B72" s="63">
        <v>55</v>
      </c>
      <c r="C72" s="9">
        <v>52</v>
      </c>
      <c r="D72" s="8">
        <f>$G$33</f>
        <v>600</v>
      </c>
      <c r="E72" s="17">
        <f>D72/(1+$G$30)^C72</f>
        <v>214.26060099594113</v>
      </c>
    </row>
    <row r="73" spans="2:5" ht="12.75">
      <c r="B73" s="63">
        <v>56</v>
      </c>
      <c r="C73" s="9">
        <v>53</v>
      </c>
      <c r="D73" s="8">
        <f>$G$33</f>
        <v>600</v>
      </c>
      <c r="E73" s="17">
        <f>D73/(1+$G$30)^C73</f>
        <v>210.0594127411188</v>
      </c>
    </row>
    <row r="74" spans="2:5" ht="12.75">
      <c r="B74" s="63">
        <v>57</v>
      </c>
      <c r="C74" s="9">
        <v>54</v>
      </c>
      <c r="D74" s="8">
        <f>$G$33</f>
        <v>600</v>
      </c>
      <c r="E74" s="17">
        <f>D74/(1+$G$30)^C74</f>
        <v>205.940600726587</v>
      </c>
    </row>
    <row r="75" spans="2:5" ht="12.75">
      <c r="B75" s="63">
        <v>58</v>
      </c>
      <c r="C75" s="9">
        <v>55</v>
      </c>
      <c r="D75" s="8">
        <f>$G$33</f>
        <v>600</v>
      </c>
      <c r="E75" s="17">
        <f>D75/(1+$G$30)^C75</f>
        <v>201.9025497319481</v>
      </c>
    </row>
    <row r="76" spans="2:5" ht="12.75">
      <c r="B76" s="63">
        <v>59</v>
      </c>
      <c r="C76" s="9">
        <v>56</v>
      </c>
      <c r="D76" s="8">
        <f>$G$33</f>
        <v>600</v>
      </c>
      <c r="E76" s="17">
        <f>D76/(1+$G$30)^C76</f>
        <v>197.94367620779227</v>
      </c>
    </row>
    <row r="77" spans="2:5" ht="12.75">
      <c r="B77" s="64">
        <v>60</v>
      </c>
      <c r="C77" s="13">
        <v>57</v>
      </c>
      <c r="D77" s="12">
        <f>$G$33</f>
        <v>600</v>
      </c>
      <c r="E77" s="18">
        <f>D77/(1+$G$30)^C77</f>
        <v>194.0624276546983</v>
      </c>
    </row>
  </sheetData>
  <printOptions/>
  <pageMargins left="0.75" right="0.75" top="1" bottom="1" header="0" footer="0"/>
  <pageSetup horizontalDpi="300" verticalDpi="3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cp:lastPrinted>2004-06-10T02:10:57Z</cp:lastPrinted>
  <dcterms:created xsi:type="dcterms:W3CDTF">2003-11-01T00:21:37Z</dcterms:created>
  <dcterms:modified xsi:type="dcterms:W3CDTF">2004-06-10T03:18:01Z</dcterms:modified>
  <cp:category/>
  <cp:version/>
  <cp:contentType/>
  <cp:contentStatus/>
</cp:coreProperties>
</file>