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805" activeTab="1"/>
  </bookViews>
  <sheets>
    <sheet name="ejerc 10" sheetId="1" r:id="rId1"/>
    <sheet name="ejerc 1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<sst xmlns="http://schemas.openxmlformats.org/spreadsheetml/2006/main" count="60" uniqueCount="33">
  <si>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CUADRO DEL FONDO DE AMORTIZACIÓN</t>
  </si>
  <si>
    <t>TEA  del</t>
  </si>
  <si>
    <t>=</t>
  </si>
  <si>
    <t>trimestral</t>
  </si>
  <si>
    <t>función excel</t>
  </si>
  <si>
    <t>b) cuadro del fondo de amortización</t>
  </si>
  <si>
    <t>fin del</t>
  </si>
  <si>
    <t>trimestre</t>
  </si>
  <si>
    <t>(a)</t>
  </si>
  <si>
    <t>depósito</t>
  </si>
  <si>
    <t>(b)</t>
  </si>
  <si>
    <t>interés sobre</t>
  </si>
  <si>
    <t>(e)</t>
  </si>
  <si>
    <t xml:space="preserve">adición al </t>
  </si>
  <si>
    <t>fondo</t>
  </si>
  <si>
    <t>total en el</t>
  </si>
  <si>
    <t>(d) = (b)+( c)</t>
  </si>
  <si>
    <t>Carga datos</t>
  </si>
  <si>
    <t>tasa de interés</t>
  </si>
  <si>
    <t>(e)=((e)-1)+(d)</t>
  </si>
  <si>
    <t xml:space="preserve"> ( c)= ((e)-1)*i)</t>
  </si>
  <si>
    <t>EJERCICIO 11</t>
  </si>
  <si>
    <t>EJERCICIO 10</t>
  </si>
  <si>
    <t xml:space="preserve"> </t>
  </si>
  <si>
    <t>tasa de interés 1</t>
  </si>
  <si>
    <t>tasa de interés 2</t>
  </si>
  <si>
    <t>tasa de interés 3</t>
  </si>
  <si>
    <t>2 años</t>
  </si>
  <si>
    <t>3er.año</t>
  </si>
  <si>
    <t>a partir del</t>
  </si>
  <si>
    <t>4to.año</t>
  </si>
  <si>
    <t>función excel =</t>
  </si>
  <si>
    <t xml:space="preserve">                               a) estimación del fondo acumulado con la función excel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</si>
</sst>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%"/>
    <numFmt numFmtId="178" formatCode="0.0000%"/>
    <numFmt numFmtId="179" formatCode="0.00000000000%"/>
    <numFmt numFmtId="180" formatCode="#,##0.00000000000"/>
    <numFmt numFmtId="181" formatCode="#,##0.0000000000"/>
    <numFmt numFmtId="182" formatCode="#,##0.000000000"/>
    <numFmt numFmtId="183" formatCode="#,##0.00000000"/>
    <numFmt numFmtId="184" formatCode="#,##0.0000000"/>
    <numFmt numFmtId="185" formatCode="#,##0.000000"/>
    <numFmt numFmtId="186" formatCode="#,##0.00000"/>
    <numFmt numFmtId="187" formatCode="#,##0.0000"/>
    <numFmt numFmtId="188" formatCode="#,##0.000"/>
    <numFmt numFmtId="189" formatCode="&quot;S/.&quot;\ #,##0.00"/>
  </numFmts>
  <fonts count="11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9.75"/>
      <name val="Arial"/>
      <family val="0"/>
    </font>
    <font>
      <sz val="18.7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9.25"/>
      <name val="Arial"/>
      <family val="0"/>
    </font>
    <font>
      <sz val="8"/>
      <name val="Arial"/>
      <family val="2"/>
    </font>
    <font>
      <sz val="2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19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" xfId="0" applyFill="1" applyBorder="1" applyAlignment="1">
      <alignment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167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8" fontId="0" fillId="3" borderId="4" xfId="19" applyNumberFormat="1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8" fontId="0" fillId="3" borderId="4" xfId="19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2" fontId="0" fillId="3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189" fontId="0" fillId="2" borderId="1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intereses y adiciones al fondo de amortización con cambios de tasa de interés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5"/>
          <c:w val="0.940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v>intereses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11'!$B$26:$B$85</c:f>
              <c:numCache/>
            </c:numRef>
          </c:cat>
          <c:val>
            <c:numRef>
              <c:f>'ejerc 11'!$D$26:$D$85</c:f>
              <c:numCache/>
            </c:numRef>
          </c:val>
        </c:ser>
        <c:ser>
          <c:idx val="1"/>
          <c:order val="1"/>
          <c:tx>
            <c:v>adición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11'!$B$26:$B$85</c:f>
              <c:numCache/>
            </c:numRef>
          </c:cat>
          <c:val>
            <c:numRef>
              <c:f>'ejerc 11'!$E$26:$E$85</c:f>
              <c:numCache/>
            </c:numRef>
          </c:val>
        </c:ser>
        <c:axId val="57607460"/>
        <c:axId val="48705093"/>
      </c:barChart>
      <c:catAx>
        <c:axId val="5760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 val="autoZero"/>
        <c:auto val="1"/>
        <c:lblOffset val="100"/>
        <c:noMultiLvlLbl val="0"/>
      </c:catAx>
      <c:valAx>
        <c:axId val="48705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275"/>
          <c:y val="0.89925"/>
          <c:w val="0.106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fondo de amortización</a:t>
            </a:r>
          </a:p>
        </c:rich>
      </c:tx>
      <c:layout>
        <c:manualLayout>
          <c:xMode val="factor"/>
          <c:yMode val="factor"/>
          <c:x val="-0.00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"/>
          <c:w val="0.963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de amortización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11'!$B$26:$B$85</c:f>
              <c:numCache/>
            </c:numRef>
          </c:cat>
          <c:val>
            <c:numRef>
              <c:f>'ejerc 11'!$F$26:$F$85</c:f>
              <c:numCache/>
            </c:numRef>
          </c:val>
        </c:ser>
        <c:axId val="35692654"/>
        <c:axId val="52798431"/>
      </c:barChart>
      <c:catAx>
        <c:axId val="3569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98431"/>
        <c:crosses val="autoZero"/>
        <c:auto val="1"/>
        <c:lblOffset val="100"/>
        <c:tickLblSkip val="2"/>
        <c:noMultiLvlLbl val="0"/>
      </c:catAx>
      <c:valAx>
        <c:axId val="5279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45"/>
          <c:y val="0.9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95250</xdr:rowOff>
    </xdr:from>
    <xdr:to>
      <xdr:col>4</xdr:col>
      <xdr:colOff>628650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419100"/>
          <a:ext cx="2943225" cy="1143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Sean 8 depósitos trimestrales de S/.58,863.1  en una institución financiera que paga una TEA del 7%, se requiere estimar el fondo acumulado en 2 años. Elaborar el cuadro de amortización respectivo.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142875</xdr:rowOff>
    </xdr:from>
    <xdr:to>
      <xdr:col>5</xdr:col>
      <xdr:colOff>38100</xdr:colOff>
      <xdr:row>11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466725"/>
          <a:ext cx="3838575" cy="13906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 trabajador  afiliado  a una AFP ha cotizado a su fondo de pensiones mensualmente durante 5 años, el 10% de su sueldo equivalente a $30.00. ¿Qué importe habrá acumulado al finalizar ese plazo si las inversiones de la AFP generaron una tasa de rentabilidad del 10% anual durante cada uno de los dos primeros años, 12% durante el tercer año y 9% de allí en adelante?</a:t>
          </a:r>
        </a:p>
      </xdr:txBody>
    </xdr:sp>
    <xdr:clientData/>
  </xdr:twoCellAnchor>
  <xdr:twoCellAnchor>
    <xdr:from>
      <xdr:col>9</xdr:col>
      <xdr:colOff>723900</xdr:colOff>
      <xdr:row>23</xdr:row>
      <xdr:rowOff>9525</xdr:rowOff>
    </xdr:from>
    <xdr:to>
      <xdr:col>18</xdr:col>
      <xdr:colOff>476250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915400" y="3733800"/>
        <a:ext cx="6610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45</xdr:row>
      <xdr:rowOff>38100</xdr:rowOff>
    </xdr:from>
    <xdr:to>
      <xdr:col>18</xdr:col>
      <xdr:colOff>476250</xdr:colOff>
      <xdr:row>67</xdr:row>
      <xdr:rowOff>9525</xdr:rowOff>
    </xdr:to>
    <xdr:graphicFrame>
      <xdr:nvGraphicFramePr>
        <xdr:cNvPr id="3" name="Chart 3"/>
        <xdr:cNvGraphicFramePr/>
      </xdr:nvGraphicFramePr>
      <xdr:xfrm>
        <a:off x="8972550" y="7324725"/>
        <a:ext cx="65532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3">
      <selection activeCell="D34" sqref="D34"/>
    </sheetView>
  </sheetViews>
  <sheetFormatPr defaultColWidth="11.421875" defaultRowHeight="12.75"/>
  <cols>
    <col min="1" max="1" width="13.7109375" style="0" customWidth="1"/>
    <col min="2" max="2" width="10.140625" style="0" customWidth="1"/>
    <col min="4" max="4" width="13.57421875" style="0" customWidth="1"/>
    <col min="5" max="5" width="11.57421875" style="0" bestFit="1" customWidth="1"/>
    <col min="6" max="6" width="13.140625" style="0" customWidth="1"/>
    <col min="8" max="8" width="12.7109375" style="0" customWidth="1"/>
  </cols>
  <sheetData>
    <row r="1" spans="1:2" ht="12.75">
      <c r="A1" t="s">
        <v>22</v>
      </c>
      <c r="B1" t="s">
        <v>0</v>
      </c>
    </row>
    <row r="6" spans="2:7" ht="12.75">
      <c r="B6" s="9"/>
      <c r="C6" s="9"/>
      <c r="D6" s="9"/>
      <c r="E6" s="9"/>
      <c r="F6" s="9"/>
      <c r="G6" s="9"/>
    </row>
    <row r="7" spans="2:7" ht="12.75">
      <c r="B7" s="9"/>
      <c r="C7" s="9"/>
      <c r="D7" s="9"/>
      <c r="E7" s="9"/>
      <c r="F7" s="9"/>
      <c r="G7" s="9"/>
    </row>
    <row r="8" spans="2:7" ht="12.75">
      <c r="B8" s="9"/>
      <c r="C8" s="9"/>
      <c r="D8" s="9"/>
      <c r="E8" s="9"/>
      <c r="F8" s="9"/>
      <c r="G8" s="9"/>
    </row>
    <row r="9" spans="2:7" ht="12.75">
      <c r="B9" s="9"/>
      <c r="C9" s="9"/>
      <c r="D9" s="9"/>
      <c r="E9" s="9"/>
      <c r="F9" s="9"/>
      <c r="G9" s="9"/>
    </row>
    <row r="10" spans="2:7" ht="12.75">
      <c r="B10" s="10"/>
      <c r="C10" s="10"/>
      <c r="D10" s="10"/>
      <c r="E10" s="10"/>
      <c r="F10" s="9"/>
      <c r="G10" s="10"/>
    </row>
    <row r="11" spans="2:7" ht="12.75">
      <c r="B11" s="10"/>
      <c r="C11" s="10"/>
      <c r="D11" s="9"/>
      <c r="E11" s="9"/>
      <c r="F11" s="9"/>
      <c r="G11" s="10"/>
    </row>
    <row r="12" spans="2:7" ht="12.75">
      <c r="B12" s="10"/>
      <c r="C12" s="10"/>
      <c r="D12" s="10"/>
      <c r="E12" s="10"/>
      <c r="F12" s="9"/>
      <c r="G12" s="10"/>
    </row>
    <row r="13" spans="1:7" ht="12.75">
      <c r="A13" s="57"/>
      <c r="B13" s="58" t="s">
        <v>32</v>
      </c>
      <c r="C13" s="14"/>
      <c r="D13" s="10"/>
      <c r="E13" s="11"/>
      <c r="F13" s="9"/>
      <c r="G13" s="12"/>
    </row>
    <row r="14" spans="2:7" ht="12.75">
      <c r="B14" s="10"/>
      <c r="C14" s="10"/>
      <c r="D14" s="10"/>
      <c r="E14" s="11"/>
      <c r="F14" s="9"/>
      <c r="G14" s="9"/>
    </row>
    <row r="15" spans="2:7" ht="12.75">
      <c r="B15" s="1" t="s">
        <v>1</v>
      </c>
      <c r="C15" s="36" t="s">
        <v>2</v>
      </c>
      <c r="D15" s="36">
        <f>1.07^(1/4)-1</f>
        <v>0.017058525001811375</v>
      </c>
      <c r="E15" s="37" t="s">
        <v>3</v>
      </c>
      <c r="F15" s="9"/>
      <c r="G15" s="10"/>
    </row>
    <row r="16" spans="2:7" ht="12.75">
      <c r="B16" s="38">
        <v>0.07</v>
      </c>
      <c r="C16" s="39"/>
      <c r="D16" s="39"/>
      <c r="E16" s="40"/>
      <c r="F16" s="9"/>
      <c r="G16" s="10"/>
    </row>
    <row r="17" spans="2:7" ht="12.75">
      <c r="B17" s="10"/>
      <c r="C17" s="10"/>
      <c r="D17" s="10"/>
      <c r="E17" s="11"/>
      <c r="F17" s="9"/>
      <c r="G17" s="9"/>
    </row>
    <row r="18" spans="2:7" ht="12.75">
      <c r="B18" s="8" t="s">
        <v>4</v>
      </c>
      <c r="C18" s="35"/>
      <c r="D18" s="56">
        <f>FV(D15,8,-58863.1)</f>
        <v>500000.04039589467</v>
      </c>
      <c r="E18" s="9"/>
      <c r="F18" s="9"/>
      <c r="G18" s="9"/>
    </row>
    <row r="19" spans="2:7" ht="12.75">
      <c r="B19" s="9"/>
      <c r="C19" s="9"/>
      <c r="D19" s="9"/>
      <c r="E19" s="11"/>
      <c r="F19" s="9"/>
      <c r="G19" s="9"/>
    </row>
    <row r="20" spans="1:7" ht="12.75">
      <c r="A20" s="13" t="s">
        <v>5</v>
      </c>
      <c r="B20" s="15"/>
      <c r="C20" s="15"/>
      <c r="D20" s="9"/>
      <c r="E20" s="9"/>
      <c r="F20" s="9"/>
      <c r="G20" s="9"/>
    </row>
    <row r="21" spans="2:7" ht="12.75">
      <c r="B21" s="9"/>
      <c r="C21" s="9"/>
      <c r="D21" s="9"/>
      <c r="E21" s="9"/>
      <c r="F21" s="9"/>
      <c r="G21" s="9"/>
    </row>
    <row r="22" spans="2:7" ht="12.75">
      <c r="B22" s="2" t="s">
        <v>8</v>
      </c>
      <c r="C22" s="2" t="s">
        <v>10</v>
      </c>
      <c r="D22" s="2" t="s">
        <v>20</v>
      </c>
      <c r="E22" s="32" t="s">
        <v>16</v>
      </c>
      <c r="F22" s="3" t="s">
        <v>19</v>
      </c>
      <c r="G22" s="10"/>
    </row>
    <row r="23" spans="2:7" ht="12.75">
      <c r="B23" s="6" t="s">
        <v>6</v>
      </c>
      <c r="C23" s="6" t="s">
        <v>9</v>
      </c>
      <c r="D23" s="6" t="s">
        <v>11</v>
      </c>
      <c r="E23" s="6" t="s">
        <v>13</v>
      </c>
      <c r="F23" s="33" t="s">
        <v>15</v>
      </c>
      <c r="G23" s="10"/>
    </row>
    <row r="24" spans="2:7" ht="12.75">
      <c r="B24" s="4" t="s">
        <v>7</v>
      </c>
      <c r="C24" s="4"/>
      <c r="D24" s="4" t="s">
        <v>12</v>
      </c>
      <c r="E24" s="4" t="s">
        <v>14</v>
      </c>
      <c r="F24" s="34" t="s">
        <v>14</v>
      </c>
      <c r="G24" s="10"/>
    </row>
    <row r="25" spans="2:8" ht="12.75">
      <c r="B25" s="25"/>
      <c r="C25" s="25"/>
      <c r="D25" s="25"/>
      <c r="E25" s="25"/>
      <c r="F25" s="22"/>
      <c r="G25" s="9"/>
      <c r="H25" s="21" t="s">
        <v>17</v>
      </c>
    </row>
    <row r="26" spans="2:8" ht="12.75">
      <c r="B26" s="16">
        <v>1</v>
      </c>
      <c r="C26" s="16">
        <f>$H$27</f>
        <v>58863.1</v>
      </c>
      <c r="D26" s="16"/>
      <c r="E26" s="28">
        <f>C26+D26</f>
        <v>58863.1</v>
      </c>
      <c r="F26" s="23">
        <f>E26+F25</f>
        <v>58863.1</v>
      </c>
      <c r="G26" s="9"/>
      <c r="H26" s="41" t="s">
        <v>9</v>
      </c>
    </row>
    <row r="27" spans="2:8" ht="12.75">
      <c r="B27" s="5">
        <v>2</v>
      </c>
      <c r="C27" s="16">
        <f aca="true" t="shared" si="0" ref="C27:C33">$H$27</f>
        <v>58863.1</v>
      </c>
      <c r="D27" s="26">
        <f>$H$30*F26</f>
        <v>1004.1176630341231</v>
      </c>
      <c r="E27" s="28">
        <f aca="true" t="shared" si="1" ref="E27:E33">C27+D27</f>
        <v>59867.21766303412</v>
      </c>
      <c r="F27" s="23">
        <f aca="true" t="shared" si="2" ref="F27:F33">E27+F26</f>
        <v>118730.31766303412</v>
      </c>
      <c r="H27" s="20">
        <v>58863.1</v>
      </c>
    </row>
    <row r="28" spans="2:6" ht="12.75">
      <c r="B28" s="16">
        <v>3</v>
      </c>
      <c r="C28" s="16">
        <f t="shared" si="0"/>
        <v>58863.1</v>
      </c>
      <c r="D28" s="26">
        <f aca="true" t="shared" si="3" ref="D28:D33">$H$30*F27</f>
        <v>2025.3640923278742</v>
      </c>
      <c r="E28" s="28">
        <f t="shared" si="1"/>
        <v>60888.46409232787</v>
      </c>
      <c r="F28" s="23">
        <f t="shared" si="2"/>
        <v>179618.781755362</v>
      </c>
    </row>
    <row r="29" spans="2:8" ht="12.75">
      <c r="B29" s="5">
        <v>4</v>
      </c>
      <c r="C29" s="16">
        <f t="shared" si="0"/>
        <v>58863.1</v>
      </c>
      <c r="D29" s="26">
        <f t="shared" si="3"/>
        <v>3064.0314793687435</v>
      </c>
      <c r="E29" s="28">
        <f t="shared" si="1"/>
        <v>61927.13147936874</v>
      </c>
      <c r="F29" s="23">
        <f t="shared" si="2"/>
        <v>241545.91323473075</v>
      </c>
      <c r="H29" s="31" t="s">
        <v>18</v>
      </c>
    </row>
    <row r="30" spans="2:8" ht="12.75">
      <c r="B30" s="16">
        <v>5</v>
      </c>
      <c r="C30" s="16">
        <f t="shared" si="0"/>
        <v>58863.1</v>
      </c>
      <c r="D30" s="26">
        <f t="shared" si="3"/>
        <v>4120.417000000016</v>
      </c>
      <c r="E30" s="28">
        <f t="shared" si="1"/>
        <v>62983.517000000014</v>
      </c>
      <c r="F30" s="23">
        <f t="shared" si="2"/>
        <v>304529.43023473077</v>
      </c>
      <c r="H30" s="42">
        <f>D15</f>
        <v>0.017058525001811375</v>
      </c>
    </row>
    <row r="31" spans="2:6" ht="12.75">
      <c r="B31" s="5">
        <v>6</v>
      </c>
      <c r="C31" s="16">
        <f t="shared" si="0"/>
        <v>58863.1</v>
      </c>
      <c r="D31" s="26">
        <f t="shared" si="3"/>
        <v>5194.822899446528</v>
      </c>
      <c r="E31" s="28">
        <f t="shared" si="1"/>
        <v>64057.92289944652</v>
      </c>
      <c r="F31" s="23">
        <f t="shared" si="2"/>
        <v>368587.3531341773</v>
      </c>
    </row>
    <row r="32" spans="2:6" ht="12.75">
      <c r="B32" s="16">
        <v>7</v>
      </c>
      <c r="C32" s="16">
        <f t="shared" si="0"/>
        <v>58863.1</v>
      </c>
      <c r="D32" s="26">
        <f t="shared" si="3"/>
        <v>6287.556578790842</v>
      </c>
      <c r="E32" s="28">
        <f t="shared" si="1"/>
        <v>65150.65657879084</v>
      </c>
      <c r="F32" s="23">
        <f t="shared" si="2"/>
        <v>433738.00971296814</v>
      </c>
    </row>
    <row r="33" spans="2:6" ht="12.75">
      <c r="B33" s="7">
        <v>8</v>
      </c>
      <c r="C33" s="17">
        <f t="shared" si="0"/>
        <v>58863.1</v>
      </c>
      <c r="D33" s="27">
        <f t="shared" si="3"/>
        <v>7398.9306829245725</v>
      </c>
      <c r="E33" s="29">
        <f t="shared" si="1"/>
        <v>66262.03068292457</v>
      </c>
      <c r="F33" s="24">
        <f t="shared" si="2"/>
        <v>500000.0403958927</v>
      </c>
    </row>
    <row r="34" ht="12.75">
      <c r="B34" s="18"/>
    </row>
    <row r="35" ht="12.75">
      <c r="B35" s="18"/>
    </row>
    <row r="36" ht="12.75">
      <c r="B36" s="18"/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K47">
      <selection activeCell="S68" sqref="S68"/>
    </sheetView>
  </sheetViews>
  <sheetFormatPr defaultColWidth="11.421875" defaultRowHeight="12.75"/>
  <cols>
    <col min="1" max="1" width="14.421875" style="0" customWidth="1"/>
    <col min="2" max="2" width="13.57421875" style="0" customWidth="1"/>
    <col min="3" max="3" width="21.00390625" style="0" bestFit="1" customWidth="1"/>
    <col min="6" max="6" width="12.57421875" style="0" customWidth="1"/>
    <col min="8" max="8" width="15.57421875" style="0" customWidth="1"/>
  </cols>
  <sheetData>
    <row r="1" spans="1:2" ht="12.75">
      <c r="A1" t="s">
        <v>21</v>
      </c>
      <c r="B1" t="s">
        <v>0</v>
      </c>
    </row>
    <row r="6" spans="2:7" ht="12.75">
      <c r="B6" s="9"/>
      <c r="C6" s="9"/>
      <c r="D6" s="9"/>
      <c r="E6" s="9"/>
      <c r="F6" s="9"/>
      <c r="G6" s="9"/>
    </row>
    <row r="7" spans="2:7" ht="12.75">
      <c r="B7" s="9"/>
      <c r="C7" s="9"/>
      <c r="D7" s="9"/>
      <c r="E7" s="9"/>
      <c r="F7" s="9"/>
      <c r="G7" s="9"/>
    </row>
    <row r="8" spans="2:7" ht="12.75">
      <c r="B8" s="9"/>
      <c r="C8" s="9"/>
      <c r="D8" s="9"/>
      <c r="E8" s="9"/>
      <c r="F8" s="9"/>
      <c r="G8" s="9"/>
    </row>
    <row r="9" spans="2:7" ht="12.75">
      <c r="B9" s="9"/>
      <c r="C9" s="9"/>
      <c r="D9" s="9"/>
      <c r="E9" s="9"/>
      <c r="F9" s="9"/>
      <c r="G9" s="9"/>
    </row>
    <row r="10" spans="2:7" ht="12.75">
      <c r="B10" s="10"/>
      <c r="C10" s="10"/>
      <c r="D10" s="10"/>
      <c r="E10" s="10"/>
      <c r="F10" s="9"/>
      <c r="G10" s="10"/>
    </row>
    <row r="11" spans="2:7" ht="12.75">
      <c r="B11" s="10"/>
      <c r="C11" s="10"/>
      <c r="D11" s="9"/>
      <c r="E11" s="9"/>
      <c r="F11" s="9"/>
      <c r="G11" s="10"/>
    </row>
    <row r="12" spans="2:7" ht="12.75">
      <c r="B12" s="10"/>
      <c r="C12" s="10"/>
      <c r="D12" s="10"/>
      <c r="E12" s="10"/>
      <c r="F12" s="9"/>
      <c r="G12" s="10"/>
    </row>
    <row r="13" spans="1:7" ht="12.75">
      <c r="A13" s="15"/>
      <c r="B13" s="14"/>
      <c r="C13" s="14"/>
      <c r="D13" s="10"/>
      <c r="E13" s="11"/>
      <c r="F13" s="9"/>
      <c r="G13" s="12"/>
    </row>
    <row r="14" spans="1:7" ht="12.75">
      <c r="A14" s="9"/>
      <c r="B14" s="54" t="s">
        <v>31</v>
      </c>
      <c r="C14" s="55">
        <f>FV(H30,24,-30)*(FV(H33,12,,-1))*(FV(H36,24,,-1))+FV(H33,12,-30)*(FV(H36,24,,-1))+FV(H36,24,-30)</f>
        <v>2285.1743247830855</v>
      </c>
      <c r="D14" s="10"/>
      <c r="E14" s="11"/>
      <c r="G14" s="9"/>
    </row>
    <row r="15" spans="1:7" ht="12.75">
      <c r="A15" s="9"/>
      <c r="B15" s="10"/>
      <c r="C15" s="10"/>
      <c r="D15" s="10"/>
      <c r="E15" s="11"/>
      <c r="F15" s="9"/>
      <c r="G15" s="10"/>
    </row>
    <row r="16" spans="1:7" ht="12.75">
      <c r="A16" s="9"/>
      <c r="B16" s="44"/>
      <c r="C16" s="10"/>
      <c r="D16" s="10"/>
      <c r="E16" s="11"/>
      <c r="F16" s="9"/>
      <c r="G16" s="10"/>
    </row>
    <row r="17" spans="1:7" ht="12.75">
      <c r="A17" s="9"/>
      <c r="B17" s="10"/>
      <c r="C17" s="10"/>
      <c r="D17" s="10"/>
      <c r="E17" s="11"/>
      <c r="F17" s="9"/>
      <c r="G17" s="9"/>
    </row>
    <row r="18" spans="1:7" ht="12.75">
      <c r="A18" s="9"/>
      <c r="B18" s="9"/>
      <c r="C18" s="9"/>
      <c r="D18" s="45"/>
      <c r="E18" s="9"/>
      <c r="F18" s="9"/>
      <c r="G18" s="9"/>
    </row>
    <row r="19" spans="1:7" ht="12.75">
      <c r="A19" s="9"/>
      <c r="B19" s="9"/>
      <c r="C19" s="9"/>
      <c r="D19" s="9"/>
      <c r="E19" s="11"/>
      <c r="F19" s="9"/>
      <c r="G19" s="9"/>
    </row>
    <row r="20" spans="1:7" ht="12.75">
      <c r="A20" s="13" t="s">
        <v>5</v>
      </c>
      <c r="B20" s="15"/>
      <c r="C20" s="15"/>
      <c r="D20" s="9"/>
      <c r="E20" s="9"/>
      <c r="F20" s="9"/>
      <c r="G20" s="9"/>
    </row>
    <row r="21" spans="2:7" ht="12.75">
      <c r="B21" s="9"/>
      <c r="C21" s="9"/>
      <c r="D21" s="9"/>
      <c r="E21" s="9"/>
      <c r="F21" s="9"/>
      <c r="G21" s="9"/>
    </row>
    <row r="22" spans="2:7" ht="12.75">
      <c r="B22" s="2" t="s">
        <v>8</v>
      </c>
      <c r="C22" s="2" t="s">
        <v>10</v>
      </c>
      <c r="D22" s="2" t="s">
        <v>20</v>
      </c>
      <c r="E22" s="32" t="s">
        <v>16</v>
      </c>
      <c r="F22" s="3" t="s">
        <v>19</v>
      </c>
      <c r="G22" s="10"/>
    </row>
    <row r="23" spans="2:7" ht="12.75">
      <c r="B23" s="6" t="s">
        <v>6</v>
      </c>
      <c r="C23" s="6" t="s">
        <v>9</v>
      </c>
      <c r="D23" s="6" t="s">
        <v>11</v>
      </c>
      <c r="E23" s="6" t="s">
        <v>13</v>
      </c>
      <c r="F23" s="33" t="s">
        <v>15</v>
      </c>
      <c r="G23" s="10"/>
    </row>
    <row r="24" spans="2:7" ht="12.75">
      <c r="B24" s="4" t="s">
        <v>7</v>
      </c>
      <c r="C24" s="4"/>
      <c r="D24" s="4" t="s">
        <v>12</v>
      </c>
      <c r="E24" s="4" t="s">
        <v>14</v>
      </c>
      <c r="F24" s="34" t="s">
        <v>14</v>
      </c>
      <c r="G24" s="10"/>
    </row>
    <row r="25" spans="2:8" ht="12.75">
      <c r="B25" s="25"/>
      <c r="C25" s="25"/>
      <c r="D25" s="25"/>
      <c r="E25" s="25"/>
      <c r="F25" s="22"/>
      <c r="G25" s="9"/>
      <c r="H25" s="21" t="s">
        <v>17</v>
      </c>
    </row>
    <row r="26" spans="2:8" ht="12.75">
      <c r="B26" s="16">
        <v>1</v>
      </c>
      <c r="C26" s="16">
        <f>$H$27</f>
        <v>30</v>
      </c>
      <c r="D26" s="19"/>
      <c r="E26" s="28">
        <f>C26+D26</f>
        <v>30</v>
      </c>
      <c r="F26" s="23">
        <f>E26+F25</f>
        <v>30</v>
      </c>
      <c r="G26" s="9"/>
      <c r="H26" s="41" t="s">
        <v>9</v>
      </c>
    </row>
    <row r="27" spans="2:8" ht="12.75">
      <c r="B27" s="5">
        <v>2</v>
      </c>
      <c r="C27" s="16">
        <f aca="true" t="shared" si="0" ref="C27:C85">$H$27</f>
        <v>30</v>
      </c>
      <c r="D27" s="48">
        <f aca="true" t="shared" si="1" ref="D27:D49">$H$30*F26</f>
        <v>0.24</v>
      </c>
      <c r="E27" s="28">
        <f aca="true" t="shared" si="2" ref="E27:E85">C27+D27</f>
        <v>30.24</v>
      </c>
      <c r="F27" s="23">
        <f aca="true" t="shared" si="3" ref="F27:F85">E27+F26</f>
        <v>60.239999999999995</v>
      </c>
      <c r="H27" s="20">
        <v>30</v>
      </c>
    </row>
    <row r="28" spans="2:6" ht="12.75">
      <c r="B28" s="16">
        <v>3</v>
      </c>
      <c r="C28" s="16">
        <f t="shared" si="0"/>
        <v>30</v>
      </c>
      <c r="D28" s="48">
        <f t="shared" si="1"/>
        <v>0.48191999999999996</v>
      </c>
      <c r="E28" s="28">
        <f t="shared" si="2"/>
        <v>30.48192</v>
      </c>
      <c r="F28" s="23">
        <f t="shared" si="3"/>
        <v>90.72192</v>
      </c>
    </row>
    <row r="29" spans="2:9" ht="12.75">
      <c r="B29" s="5">
        <v>4</v>
      </c>
      <c r="C29" s="16">
        <f t="shared" si="0"/>
        <v>30</v>
      </c>
      <c r="D29" s="48">
        <f t="shared" si="1"/>
        <v>0.72577536</v>
      </c>
      <c r="E29" s="28">
        <f t="shared" si="2"/>
        <v>30.72577536</v>
      </c>
      <c r="F29" s="23">
        <f t="shared" si="3"/>
        <v>121.44769536</v>
      </c>
      <c r="H29" s="31" t="s">
        <v>24</v>
      </c>
      <c r="I29" s="47" t="s">
        <v>27</v>
      </c>
    </row>
    <row r="30" spans="2:9" ht="12.75">
      <c r="B30" s="16">
        <v>5</v>
      </c>
      <c r="C30" s="16">
        <f t="shared" si="0"/>
        <v>30</v>
      </c>
      <c r="D30" s="48">
        <f t="shared" si="1"/>
        <v>0.97158156288</v>
      </c>
      <c r="E30" s="28">
        <f t="shared" si="2"/>
        <v>30.97158156288</v>
      </c>
      <c r="F30" s="23">
        <f t="shared" si="3"/>
        <v>152.41927692288</v>
      </c>
      <c r="H30" s="46">
        <v>0.008</v>
      </c>
      <c r="I30" s="30"/>
    </row>
    <row r="31" spans="2:8" ht="12.75">
      <c r="B31" s="5">
        <v>6</v>
      </c>
      <c r="C31" s="16">
        <f t="shared" si="0"/>
        <v>30</v>
      </c>
      <c r="D31" s="48">
        <f t="shared" si="1"/>
        <v>1.21935421538304</v>
      </c>
      <c r="E31" s="28">
        <f t="shared" si="2"/>
        <v>31.21935421538304</v>
      </c>
      <c r="F31" s="23">
        <f t="shared" si="3"/>
        <v>183.63863113826304</v>
      </c>
      <c r="H31" s="18"/>
    </row>
    <row r="32" spans="2:9" ht="12.75">
      <c r="B32" s="16">
        <v>7</v>
      </c>
      <c r="C32" s="16">
        <f t="shared" si="0"/>
        <v>30</v>
      </c>
      <c r="D32" s="48">
        <f t="shared" si="1"/>
        <v>1.4691090491061043</v>
      </c>
      <c r="E32" s="28">
        <f t="shared" si="2"/>
        <v>31.469109049106105</v>
      </c>
      <c r="F32" s="23">
        <f t="shared" si="3"/>
        <v>215.10774018736913</v>
      </c>
      <c r="H32" s="41" t="s">
        <v>25</v>
      </c>
      <c r="I32" s="47" t="s">
        <v>28</v>
      </c>
    </row>
    <row r="33" spans="2:9" ht="12.75">
      <c r="B33" s="5">
        <v>8</v>
      </c>
      <c r="C33" s="16">
        <f t="shared" si="0"/>
        <v>30</v>
      </c>
      <c r="D33" s="48">
        <f t="shared" si="1"/>
        <v>1.7208619214989531</v>
      </c>
      <c r="E33" s="28">
        <f t="shared" si="2"/>
        <v>31.720861921498955</v>
      </c>
      <c r="F33" s="23">
        <f t="shared" si="3"/>
        <v>246.8286021088681</v>
      </c>
      <c r="H33" s="46">
        <v>0.0095</v>
      </c>
      <c r="I33" s="30"/>
    </row>
    <row r="34" spans="2:8" ht="12.75">
      <c r="B34" s="16">
        <v>9</v>
      </c>
      <c r="C34" s="16">
        <f t="shared" si="0"/>
        <v>30</v>
      </c>
      <c r="D34" s="48">
        <f t="shared" si="1"/>
        <v>1.9746288168709447</v>
      </c>
      <c r="E34" s="28">
        <f t="shared" si="2"/>
        <v>31.974628816870943</v>
      </c>
      <c r="F34" s="23">
        <f t="shared" si="3"/>
        <v>278.80323092573906</v>
      </c>
      <c r="H34" s="18"/>
    </row>
    <row r="35" spans="2:9" ht="12.75">
      <c r="B35" s="5">
        <v>10</v>
      </c>
      <c r="C35" s="16">
        <f t="shared" si="0"/>
        <v>30</v>
      </c>
      <c r="D35" s="48">
        <f t="shared" si="1"/>
        <v>2.2304258474059124</v>
      </c>
      <c r="E35" s="28">
        <f t="shared" si="2"/>
        <v>32.23042584740591</v>
      </c>
      <c r="F35" s="23">
        <f t="shared" si="3"/>
        <v>311.03365677314497</v>
      </c>
      <c r="H35" s="41" t="s">
        <v>26</v>
      </c>
      <c r="I35" s="47" t="s">
        <v>29</v>
      </c>
    </row>
    <row r="36" spans="2:9" ht="12.75">
      <c r="B36" s="16">
        <v>11</v>
      </c>
      <c r="C36" s="16">
        <f t="shared" si="0"/>
        <v>30</v>
      </c>
      <c r="D36" s="48">
        <f t="shared" si="1"/>
        <v>2.48826925418516</v>
      </c>
      <c r="E36" s="28">
        <f t="shared" si="2"/>
        <v>32.48826925418516</v>
      </c>
      <c r="F36" s="23">
        <f t="shared" si="3"/>
        <v>343.52192602733015</v>
      </c>
      <c r="H36" s="46">
        <v>0.0072</v>
      </c>
      <c r="I36" s="30" t="s">
        <v>30</v>
      </c>
    </row>
    <row r="37" spans="2:6" ht="12.75">
      <c r="B37" s="5">
        <v>12</v>
      </c>
      <c r="C37" s="16">
        <f t="shared" si="0"/>
        <v>30</v>
      </c>
      <c r="D37" s="48">
        <f t="shared" si="1"/>
        <v>2.7481754082186414</v>
      </c>
      <c r="E37" s="28">
        <f t="shared" si="2"/>
        <v>32.74817540821864</v>
      </c>
      <c r="F37" s="23">
        <f t="shared" si="3"/>
        <v>376.2701014355488</v>
      </c>
    </row>
    <row r="38" spans="2:6" ht="12.75">
      <c r="B38" s="16">
        <v>13</v>
      </c>
      <c r="C38" s="16">
        <f t="shared" si="0"/>
        <v>30</v>
      </c>
      <c r="D38" s="48">
        <f t="shared" si="1"/>
        <v>3.0101608114843903</v>
      </c>
      <c r="E38" s="28">
        <f t="shared" si="2"/>
        <v>33.01016081148439</v>
      </c>
      <c r="F38" s="23">
        <f t="shared" si="3"/>
        <v>409.2802622470332</v>
      </c>
    </row>
    <row r="39" spans="2:6" ht="12.75">
      <c r="B39" s="5">
        <v>14</v>
      </c>
      <c r="C39" s="16">
        <f t="shared" si="0"/>
        <v>30</v>
      </c>
      <c r="D39" s="48">
        <f t="shared" si="1"/>
        <v>3.2742420979762654</v>
      </c>
      <c r="E39" s="28">
        <f t="shared" si="2"/>
        <v>33.27424209797626</v>
      </c>
      <c r="F39" s="23">
        <f t="shared" si="3"/>
        <v>442.55450434500943</v>
      </c>
    </row>
    <row r="40" spans="2:6" ht="12.75">
      <c r="B40" s="16">
        <v>15</v>
      </c>
      <c r="C40" s="16">
        <f t="shared" si="0"/>
        <v>30</v>
      </c>
      <c r="D40" s="48">
        <f t="shared" si="1"/>
        <v>3.5404360347600754</v>
      </c>
      <c r="E40" s="28">
        <f t="shared" si="2"/>
        <v>33.54043603476008</v>
      </c>
      <c r="F40" s="23">
        <f t="shared" si="3"/>
        <v>476.0949403797695</v>
      </c>
    </row>
    <row r="41" spans="2:6" ht="12.75">
      <c r="B41" s="5">
        <v>16</v>
      </c>
      <c r="C41" s="16">
        <f t="shared" si="0"/>
        <v>30</v>
      </c>
      <c r="D41" s="48">
        <f t="shared" si="1"/>
        <v>3.808759523038156</v>
      </c>
      <c r="E41" s="28">
        <f t="shared" si="2"/>
        <v>33.808759523038155</v>
      </c>
      <c r="F41" s="23">
        <f t="shared" si="3"/>
        <v>509.90369990280766</v>
      </c>
    </row>
    <row r="42" spans="2:6" ht="12.75">
      <c r="B42" s="16">
        <v>17</v>
      </c>
      <c r="C42" s="16">
        <f t="shared" si="0"/>
        <v>30</v>
      </c>
      <c r="D42" s="48">
        <f t="shared" si="1"/>
        <v>4.079229599222462</v>
      </c>
      <c r="E42" s="28">
        <f t="shared" si="2"/>
        <v>34.07922959922246</v>
      </c>
      <c r="F42" s="23">
        <f t="shared" si="3"/>
        <v>543.9829295020302</v>
      </c>
    </row>
    <row r="43" spans="2:6" ht="12.75">
      <c r="B43" s="5">
        <v>18</v>
      </c>
      <c r="C43" s="16">
        <f t="shared" si="0"/>
        <v>30</v>
      </c>
      <c r="D43" s="48">
        <f t="shared" si="1"/>
        <v>4.351863436016242</v>
      </c>
      <c r="E43" s="28">
        <f t="shared" si="2"/>
        <v>34.351863436016245</v>
      </c>
      <c r="F43" s="23">
        <f t="shared" si="3"/>
        <v>578.3347929380465</v>
      </c>
    </row>
    <row r="44" spans="2:6" ht="12.75">
      <c r="B44" s="16">
        <v>19</v>
      </c>
      <c r="C44" s="16">
        <f t="shared" si="0"/>
        <v>30</v>
      </c>
      <c r="D44" s="48">
        <f t="shared" si="1"/>
        <v>4.626678343504372</v>
      </c>
      <c r="E44" s="28">
        <f t="shared" si="2"/>
        <v>34.62667834350437</v>
      </c>
      <c r="F44" s="23">
        <f t="shared" si="3"/>
        <v>612.9614712815509</v>
      </c>
    </row>
    <row r="45" spans="2:6" ht="12.75">
      <c r="B45" s="5">
        <v>20</v>
      </c>
      <c r="C45" s="16">
        <f t="shared" si="0"/>
        <v>30</v>
      </c>
      <c r="D45" s="48">
        <f t="shared" si="1"/>
        <v>4.903691770252407</v>
      </c>
      <c r="E45" s="28">
        <f t="shared" si="2"/>
        <v>34.90369177025241</v>
      </c>
      <c r="F45" s="23">
        <f t="shared" si="3"/>
        <v>647.8651630518033</v>
      </c>
    </row>
    <row r="46" spans="2:6" ht="12.75">
      <c r="B46" s="16">
        <v>21</v>
      </c>
      <c r="C46" s="16">
        <f t="shared" si="0"/>
        <v>30</v>
      </c>
      <c r="D46" s="48">
        <f t="shared" si="1"/>
        <v>5.1829213044144264</v>
      </c>
      <c r="E46" s="28">
        <f t="shared" si="2"/>
        <v>35.18292130441443</v>
      </c>
      <c r="F46" s="23">
        <f t="shared" si="3"/>
        <v>683.0480843562177</v>
      </c>
    </row>
    <row r="47" spans="2:6" ht="12.75">
      <c r="B47" s="5">
        <v>22</v>
      </c>
      <c r="C47" s="16">
        <f t="shared" si="0"/>
        <v>30</v>
      </c>
      <c r="D47" s="48">
        <f t="shared" si="1"/>
        <v>5.464384674849742</v>
      </c>
      <c r="E47" s="28">
        <f t="shared" si="2"/>
        <v>35.46438467484974</v>
      </c>
      <c r="F47" s="23">
        <f t="shared" si="3"/>
        <v>718.5124690310674</v>
      </c>
    </row>
    <row r="48" spans="2:6" ht="12.75">
      <c r="B48" s="16">
        <v>23</v>
      </c>
      <c r="C48" s="16">
        <f t="shared" si="0"/>
        <v>30</v>
      </c>
      <c r="D48" s="48">
        <f t="shared" si="1"/>
        <v>5.74809975224854</v>
      </c>
      <c r="E48" s="28">
        <f t="shared" si="2"/>
        <v>35.74809975224854</v>
      </c>
      <c r="F48" s="23">
        <f t="shared" si="3"/>
        <v>754.260568783316</v>
      </c>
    </row>
    <row r="49" spans="2:6" ht="12.75">
      <c r="B49" s="5">
        <v>24</v>
      </c>
      <c r="C49" s="16">
        <f t="shared" si="0"/>
        <v>30</v>
      </c>
      <c r="D49" s="48">
        <f t="shared" si="1"/>
        <v>6.034084550266528</v>
      </c>
      <c r="E49" s="28">
        <f t="shared" si="2"/>
        <v>36.03408455026653</v>
      </c>
      <c r="F49" s="23">
        <f t="shared" si="3"/>
        <v>790.2946533335826</v>
      </c>
    </row>
    <row r="50" spans="2:6" ht="12.75">
      <c r="B50" s="16">
        <v>25</v>
      </c>
      <c r="C50" s="16">
        <f t="shared" si="0"/>
        <v>30</v>
      </c>
      <c r="D50" s="49">
        <f>$H$33*F49</f>
        <v>7.507799206669034</v>
      </c>
      <c r="E50" s="28">
        <f t="shared" si="2"/>
        <v>37.507799206669034</v>
      </c>
      <c r="F50" s="23">
        <f t="shared" si="3"/>
        <v>827.8024525402516</v>
      </c>
    </row>
    <row r="51" spans="2:6" ht="12.75">
      <c r="B51" s="5">
        <v>26</v>
      </c>
      <c r="C51" s="16">
        <f t="shared" si="0"/>
        <v>30</v>
      </c>
      <c r="D51" s="49">
        <f aca="true" t="shared" si="4" ref="D51:D61">$H$33*F50</f>
        <v>7.86412329913239</v>
      </c>
      <c r="E51" s="28">
        <f t="shared" si="2"/>
        <v>37.86412329913239</v>
      </c>
      <c r="F51" s="23">
        <f t="shared" si="3"/>
        <v>865.666575839384</v>
      </c>
    </row>
    <row r="52" spans="2:6" ht="12.75">
      <c r="B52" s="16">
        <v>27</v>
      </c>
      <c r="C52" s="16">
        <f t="shared" si="0"/>
        <v>30</v>
      </c>
      <c r="D52" s="49">
        <f t="shared" si="4"/>
        <v>8.223832470474148</v>
      </c>
      <c r="E52" s="28">
        <f t="shared" si="2"/>
        <v>38.22383247047415</v>
      </c>
      <c r="F52" s="23">
        <f t="shared" si="3"/>
        <v>903.8904083098581</v>
      </c>
    </row>
    <row r="53" spans="2:6" ht="12.75">
      <c r="B53" s="5">
        <v>28</v>
      </c>
      <c r="C53" s="16">
        <f t="shared" si="0"/>
        <v>30</v>
      </c>
      <c r="D53" s="49">
        <f t="shared" si="4"/>
        <v>8.586958878943651</v>
      </c>
      <c r="E53" s="28">
        <f t="shared" si="2"/>
        <v>38.58695887894365</v>
      </c>
      <c r="F53" s="23">
        <f t="shared" si="3"/>
        <v>942.4773671888017</v>
      </c>
    </row>
    <row r="54" spans="2:6" ht="12.75">
      <c r="B54" s="16">
        <v>29</v>
      </c>
      <c r="C54" s="16">
        <f t="shared" si="0"/>
        <v>30</v>
      </c>
      <c r="D54" s="49">
        <f t="shared" si="4"/>
        <v>8.953534988293617</v>
      </c>
      <c r="E54" s="28">
        <f t="shared" si="2"/>
        <v>38.95353498829362</v>
      </c>
      <c r="F54" s="23">
        <f t="shared" si="3"/>
        <v>981.4309021770954</v>
      </c>
    </row>
    <row r="55" spans="2:6" ht="12.75">
      <c r="B55" s="5">
        <v>30</v>
      </c>
      <c r="C55" s="16">
        <f t="shared" si="0"/>
        <v>30</v>
      </c>
      <c r="D55" s="49">
        <f t="shared" si="4"/>
        <v>9.323593570682405</v>
      </c>
      <c r="E55" s="28">
        <f t="shared" si="2"/>
        <v>39.323593570682405</v>
      </c>
      <c r="F55" s="23">
        <f t="shared" si="3"/>
        <v>1020.7544957477778</v>
      </c>
    </row>
    <row r="56" spans="2:6" ht="12.75">
      <c r="B56" s="16">
        <v>31</v>
      </c>
      <c r="C56" s="16">
        <f t="shared" si="0"/>
        <v>30</v>
      </c>
      <c r="D56" s="49">
        <f t="shared" si="4"/>
        <v>9.697167709603889</v>
      </c>
      <c r="E56" s="28">
        <f t="shared" si="2"/>
        <v>39.69716770960389</v>
      </c>
      <c r="F56" s="23">
        <f t="shared" si="3"/>
        <v>1060.4516634573818</v>
      </c>
    </row>
    <row r="57" spans="2:6" ht="12.75">
      <c r="B57" s="5">
        <v>32</v>
      </c>
      <c r="C57" s="16">
        <f t="shared" si="0"/>
        <v>30</v>
      </c>
      <c r="D57" s="49">
        <f t="shared" si="4"/>
        <v>10.074290802845127</v>
      </c>
      <c r="E57" s="28">
        <f t="shared" si="2"/>
        <v>40.07429080284513</v>
      </c>
      <c r="F57" s="23">
        <f t="shared" si="3"/>
        <v>1100.5259542602269</v>
      </c>
    </row>
    <row r="58" spans="2:6" ht="12.75">
      <c r="B58" s="16">
        <v>33</v>
      </c>
      <c r="C58" s="16">
        <f t="shared" si="0"/>
        <v>30</v>
      </c>
      <c r="D58" s="49">
        <f t="shared" si="4"/>
        <v>10.454996565472156</v>
      </c>
      <c r="E58" s="28">
        <f t="shared" si="2"/>
        <v>40.45499656547216</v>
      </c>
      <c r="F58" s="23">
        <f t="shared" si="3"/>
        <v>1140.980950825699</v>
      </c>
    </row>
    <row r="59" spans="2:6" ht="12.75">
      <c r="B59" s="5">
        <v>34</v>
      </c>
      <c r="C59" s="16">
        <f t="shared" si="0"/>
        <v>30</v>
      </c>
      <c r="D59" s="49">
        <f t="shared" si="4"/>
        <v>10.83931903284414</v>
      </c>
      <c r="E59" s="28">
        <f t="shared" si="2"/>
        <v>40.83931903284414</v>
      </c>
      <c r="F59" s="23">
        <f t="shared" si="3"/>
        <v>1181.820269858543</v>
      </c>
    </row>
    <row r="60" spans="2:6" ht="12.75">
      <c r="B60" s="16">
        <v>35</v>
      </c>
      <c r="C60" s="16">
        <f t="shared" si="0"/>
        <v>30</v>
      </c>
      <c r="D60" s="49">
        <f t="shared" si="4"/>
        <v>11.227292563656158</v>
      </c>
      <c r="E60" s="28">
        <f t="shared" si="2"/>
        <v>41.22729256365616</v>
      </c>
      <c r="F60" s="23">
        <f t="shared" si="3"/>
        <v>1223.0475624221992</v>
      </c>
    </row>
    <row r="61" spans="2:6" ht="12.75">
      <c r="B61" s="5">
        <v>36</v>
      </c>
      <c r="C61" s="16">
        <f t="shared" si="0"/>
        <v>30</v>
      </c>
      <c r="D61" s="49">
        <f t="shared" si="4"/>
        <v>11.618951843010892</v>
      </c>
      <c r="E61" s="28">
        <f t="shared" si="2"/>
        <v>41.61895184301089</v>
      </c>
      <c r="F61" s="23">
        <f t="shared" si="3"/>
        <v>1264.66651426521</v>
      </c>
    </row>
    <row r="62" spans="2:6" ht="12.75">
      <c r="B62" s="16">
        <v>37</v>
      </c>
      <c r="C62" s="16">
        <f t="shared" si="0"/>
        <v>30</v>
      </c>
      <c r="D62" s="50">
        <f>$H$36*F61</f>
        <v>9.105598902709511</v>
      </c>
      <c r="E62" s="28">
        <f t="shared" si="2"/>
        <v>39.10559890270951</v>
      </c>
      <c r="F62" s="23">
        <f t="shared" si="3"/>
        <v>1303.7721131679195</v>
      </c>
    </row>
    <row r="63" spans="2:6" ht="12.75">
      <c r="B63" s="5">
        <v>38</v>
      </c>
      <c r="C63" s="16">
        <f t="shared" si="0"/>
        <v>30</v>
      </c>
      <c r="D63" s="50">
        <f aca="true" t="shared" si="5" ref="D63:D85">$H$36*F62</f>
        <v>9.38715921480902</v>
      </c>
      <c r="E63" s="28">
        <f t="shared" si="2"/>
        <v>39.38715921480902</v>
      </c>
      <c r="F63" s="23">
        <f t="shared" si="3"/>
        <v>1343.1592723827287</v>
      </c>
    </row>
    <row r="64" spans="2:6" ht="12.75">
      <c r="B64" s="16">
        <v>39</v>
      </c>
      <c r="C64" s="16">
        <f t="shared" si="0"/>
        <v>30</v>
      </c>
      <c r="D64" s="50">
        <f t="shared" si="5"/>
        <v>9.670746761155646</v>
      </c>
      <c r="E64" s="28">
        <f t="shared" si="2"/>
        <v>39.67074676115565</v>
      </c>
      <c r="F64" s="23">
        <f t="shared" si="3"/>
        <v>1382.8300191438843</v>
      </c>
    </row>
    <row r="65" spans="2:6" ht="12.75">
      <c r="B65" s="16">
        <v>40</v>
      </c>
      <c r="C65" s="16">
        <f t="shared" si="0"/>
        <v>30</v>
      </c>
      <c r="D65" s="50">
        <f t="shared" si="5"/>
        <v>9.956376137835967</v>
      </c>
      <c r="E65" s="28">
        <f t="shared" si="2"/>
        <v>39.95637613783597</v>
      </c>
      <c r="F65" s="23">
        <f t="shared" si="3"/>
        <v>1422.7863952817204</v>
      </c>
    </row>
    <row r="66" spans="2:6" ht="12.75">
      <c r="B66" s="5">
        <v>41</v>
      </c>
      <c r="C66" s="16">
        <f t="shared" si="0"/>
        <v>30</v>
      </c>
      <c r="D66" s="50">
        <f t="shared" si="5"/>
        <v>10.244062046028386</v>
      </c>
      <c r="E66" s="28">
        <f t="shared" si="2"/>
        <v>40.24406204602839</v>
      </c>
      <c r="F66" s="23">
        <f t="shared" si="3"/>
        <v>1463.0304573277488</v>
      </c>
    </row>
    <row r="67" spans="2:6" ht="12.75">
      <c r="B67" s="16">
        <v>42</v>
      </c>
      <c r="C67" s="16">
        <f t="shared" si="0"/>
        <v>30</v>
      </c>
      <c r="D67" s="50">
        <f t="shared" si="5"/>
        <v>10.533819292759791</v>
      </c>
      <c r="E67" s="28">
        <f t="shared" si="2"/>
        <v>40.53381929275979</v>
      </c>
      <c r="F67" s="23">
        <f t="shared" si="3"/>
        <v>1503.5642766205085</v>
      </c>
    </row>
    <row r="68" spans="2:6" ht="12.75">
      <c r="B68" s="5">
        <v>43</v>
      </c>
      <c r="C68" s="16">
        <f t="shared" si="0"/>
        <v>30</v>
      </c>
      <c r="D68" s="50">
        <f t="shared" si="5"/>
        <v>10.82566279166766</v>
      </c>
      <c r="E68" s="28">
        <f t="shared" si="2"/>
        <v>40.82566279166766</v>
      </c>
      <c r="F68" s="23">
        <f t="shared" si="3"/>
        <v>1544.389939412176</v>
      </c>
    </row>
    <row r="69" spans="2:6" ht="12.75">
      <c r="B69" s="16">
        <v>44</v>
      </c>
      <c r="C69" s="16">
        <f t="shared" si="0"/>
        <v>30</v>
      </c>
      <c r="D69" s="50">
        <f t="shared" si="5"/>
        <v>11.119607563767667</v>
      </c>
      <c r="E69" s="28">
        <f t="shared" si="2"/>
        <v>41.119607563767666</v>
      </c>
      <c r="F69" s="23">
        <f t="shared" si="3"/>
        <v>1585.5095469759437</v>
      </c>
    </row>
    <row r="70" spans="2:6" ht="12.75">
      <c r="B70" s="5">
        <v>45</v>
      </c>
      <c r="C70" s="16">
        <f t="shared" si="0"/>
        <v>30</v>
      </c>
      <c r="D70" s="50">
        <f t="shared" si="5"/>
        <v>11.415668738226795</v>
      </c>
      <c r="E70" s="28">
        <f t="shared" si="2"/>
        <v>41.4156687382268</v>
      </c>
      <c r="F70" s="23">
        <f t="shared" si="3"/>
        <v>1626.9252157141705</v>
      </c>
    </row>
    <row r="71" spans="2:6" ht="12.75">
      <c r="B71" s="16">
        <v>46</v>
      </c>
      <c r="C71" s="16">
        <f t="shared" si="0"/>
        <v>30</v>
      </c>
      <c r="D71" s="50">
        <f t="shared" si="5"/>
        <v>11.713861553142028</v>
      </c>
      <c r="E71" s="28">
        <f t="shared" si="2"/>
        <v>41.713861553142024</v>
      </c>
      <c r="F71" s="23">
        <f t="shared" si="3"/>
        <v>1668.6390772673126</v>
      </c>
    </row>
    <row r="72" spans="2:6" ht="12.75">
      <c r="B72" s="5">
        <v>47</v>
      </c>
      <c r="C72" s="16">
        <f t="shared" si="0"/>
        <v>30</v>
      </c>
      <c r="D72" s="50">
        <f t="shared" si="5"/>
        <v>12.01420135632465</v>
      </c>
      <c r="E72" s="28">
        <f t="shared" si="2"/>
        <v>42.01420135632465</v>
      </c>
      <c r="F72" s="23">
        <f t="shared" si="3"/>
        <v>1710.6532786236373</v>
      </c>
    </row>
    <row r="73" spans="2:6" ht="12.75">
      <c r="B73" s="16">
        <v>48</v>
      </c>
      <c r="C73" s="16">
        <f t="shared" si="0"/>
        <v>30</v>
      </c>
      <c r="D73" s="50">
        <f t="shared" si="5"/>
        <v>12.316703606090188</v>
      </c>
      <c r="E73" s="28">
        <f t="shared" si="2"/>
        <v>42.316703606090186</v>
      </c>
      <c r="F73" s="23">
        <f t="shared" si="3"/>
        <v>1752.9699822297275</v>
      </c>
    </row>
    <row r="74" spans="2:6" ht="12.75">
      <c r="B74" s="5">
        <v>49</v>
      </c>
      <c r="C74" s="16">
        <f t="shared" si="0"/>
        <v>30</v>
      </c>
      <c r="D74" s="50">
        <f t="shared" si="5"/>
        <v>12.621383872054038</v>
      </c>
      <c r="E74" s="28">
        <f t="shared" si="2"/>
        <v>42.62138387205404</v>
      </c>
      <c r="F74" s="23">
        <f t="shared" si="3"/>
        <v>1795.5913661017817</v>
      </c>
    </row>
    <row r="75" spans="2:6" ht="12.75">
      <c r="B75" s="16">
        <v>50</v>
      </c>
      <c r="C75" s="16">
        <f t="shared" si="0"/>
        <v>30</v>
      </c>
      <c r="D75" s="50">
        <f t="shared" si="5"/>
        <v>12.928257835932827</v>
      </c>
      <c r="E75" s="28">
        <f t="shared" si="2"/>
        <v>42.928257835932826</v>
      </c>
      <c r="F75" s="23">
        <f t="shared" si="3"/>
        <v>1838.5196239377144</v>
      </c>
    </row>
    <row r="76" spans="2:6" ht="12.75">
      <c r="B76" s="5">
        <v>51</v>
      </c>
      <c r="C76" s="16">
        <f t="shared" si="0"/>
        <v>30</v>
      </c>
      <c r="D76" s="50">
        <f t="shared" si="5"/>
        <v>13.237341292351543</v>
      </c>
      <c r="E76" s="28">
        <f t="shared" si="2"/>
        <v>43.237341292351545</v>
      </c>
      <c r="F76" s="23">
        <f t="shared" si="3"/>
        <v>1881.756965230066</v>
      </c>
    </row>
    <row r="77" spans="2:6" ht="12.75">
      <c r="B77" s="16">
        <v>52</v>
      </c>
      <c r="C77" s="16">
        <f t="shared" si="0"/>
        <v>30</v>
      </c>
      <c r="D77" s="50">
        <f t="shared" si="5"/>
        <v>13.548650149656476</v>
      </c>
      <c r="E77" s="28">
        <f t="shared" si="2"/>
        <v>43.548650149656474</v>
      </c>
      <c r="F77" s="23">
        <f t="shared" si="3"/>
        <v>1925.3056153797224</v>
      </c>
    </row>
    <row r="78" spans="2:6" ht="12.75">
      <c r="B78" s="5">
        <v>53</v>
      </c>
      <c r="C78" s="16">
        <f t="shared" si="0"/>
        <v>30</v>
      </c>
      <c r="D78" s="50">
        <f t="shared" si="5"/>
        <v>13.862200430734001</v>
      </c>
      <c r="E78" s="28">
        <f t="shared" si="2"/>
        <v>43.862200430734</v>
      </c>
      <c r="F78" s="23">
        <f t="shared" si="3"/>
        <v>1969.1678158104564</v>
      </c>
    </row>
    <row r="79" spans="2:6" ht="12.75">
      <c r="B79" s="16">
        <v>54</v>
      </c>
      <c r="C79" s="16">
        <f t="shared" si="0"/>
        <v>30</v>
      </c>
      <c r="D79" s="50">
        <f t="shared" si="5"/>
        <v>14.178008273835285</v>
      </c>
      <c r="E79" s="28">
        <f t="shared" si="2"/>
        <v>44.17800827383529</v>
      </c>
      <c r="F79" s="23">
        <f t="shared" si="3"/>
        <v>2013.3458240842917</v>
      </c>
    </row>
    <row r="80" spans="2:6" ht="12.75">
      <c r="B80" s="5">
        <v>55</v>
      </c>
      <c r="C80" s="16">
        <f t="shared" si="0"/>
        <v>30</v>
      </c>
      <c r="D80" s="50">
        <f t="shared" si="5"/>
        <v>14.4960899334069</v>
      </c>
      <c r="E80" s="28">
        <f t="shared" si="2"/>
        <v>44.4960899334069</v>
      </c>
      <c r="F80" s="23">
        <f t="shared" si="3"/>
        <v>2057.841914017699</v>
      </c>
    </row>
    <row r="81" spans="2:6" ht="12.75">
      <c r="B81" s="16">
        <v>56</v>
      </c>
      <c r="C81" s="16">
        <f t="shared" si="0"/>
        <v>30</v>
      </c>
      <c r="D81" s="50">
        <f t="shared" si="5"/>
        <v>14.816461780927431</v>
      </c>
      <c r="E81" s="28">
        <f t="shared" si="2"/>
        <v>44.81646178092743</v>
      </c>
      <c r="F81" s="23">
        <f t="shared" si="3"/>
        <v>2102.6583757986264</v>
      </c>
    </row>
    <row r="82" spans="2:6" ht="12.75">
      <c r="B82" s="5">
        <v>57</v>
      </c>
      <c r="C82" s="16">
        <f t="shared" si="0"/>
        <v>30</v>
      </c>
      <c r="D82" s="50">
        <f t="shared" si="5"/>
        <v>15.139140305750109</v>
      </c>
      <c r="E82" s="28">
        <f t="shared" si="2"/>
        <v>45.13914030575011</v>
      </c>
      <c r="F82" s="23">
        <f t="shared" si="3"/>
        <v>2147.7975161043764</v>
      </c>
    </row>
    <row r="83" spans="2:6" ht="12.75">
      <c r="B83" s="16">
        <v>58</v>
      </c>
      <c r="C83" s="16">
        <f t="shared" si="0"/>
        <v>30</v>
      </c>
      <c r="D83" s="50">
        <f t="shared" si="5"/>
        <v>15.46414211595151</v>
      </c>
      <c r="E83" s="28">
        <f t="shared" si="2"/>
        <v>45.46414211595151</v>
      </c>
      <c r="F83" s="23">
        <f t="shared" si="3"/>
        <v>2193.2616582203277</v>
      </c>
    </row>
    <row r="84" spans="2:6" ht="12.75">
      <c r="B84" s="5">
        <v>59</v>
      </c>
      <c r="C84" s="16">
        <f t="shared" si="0"/>
        <v>30</v>
      </c>
      <c r="D84" s="50">
        <f t="shared" si="5"/>
        <v>15.791483939186358</v>
      </c>
      <c r="E84" s="28">
        <f t="shared" si="2"/>
        <v>45.79148393918636</v>
      </c>
      <c r="F84" s="23">
        <f t="shared" si="3"/>
        <v>2239.053142159514</v>
      </c>
    </row>
    <row r="85" spans="2:6" ht="12.75">
      <c r="B85" s="17">
        <v>60</v>
      </c>
      <c r="C85" s="17">
        <f t="shared" si="0"/>
        <v>30</v>
      </c>
      <c r="D85" s="51">
        <f t="shared" si="5"/>
        <v>16.121182623548503</v>
      </c>
      <c r="E85" s="29">
        <f t="shared" si="2"/>
        <v>46.121182623548506</v>
      </c>
      <c r="F85" s="53">
        <f t="shared" si="3"/>
        <v>2285.1743247830627</v>
      </c>
    </row>
    <row r="86" spans="1:3" ht="12.75">
      <c r="A86" s="43"/>
      <c r="B86" s="52" t="s">
        <v>23</v>
      </c>
      <c r="C86" s="43"/>
    </row>
    <row r="87" spans="1:3" ht="12.75">
      <c r="A87" s="43"/>
      <c r="B87" s="10" t="s">
        <v>23</v>
      </c>
      <c r="C87" s="43"/>
    </row>
    <row r="88" spans="1:3" ht="12.75">
      <c r="A88" s="43"/>
      <c r="B88" s="52" t="s">
        <v>23</v>
      </c>
      <c r="C88" s="43"/>
    </row>
    <row r="89" spans="1:3" ht="12.75">
      <c r="A89" s="43"/>
      <c r="B89" s="10" t="s">
        <v>23</v>
      </c>
      <c r="C89" s="43"/>
    </row>
    <row r="90" spans="1:3" ht="12.75">
      <c r="A90" s="43"/>
      <c r="B90" s="52" t="s">
        <v>23</v>
      </c>
      <c r="C90" s="43"/>
    </row>
    <row r="91" spans="1:3" ht="12.75">
      <c r="A91" s="43"/>
      <c r="B91" s="10" t="s">
        <v>23</v>
      </c>
      <c r="C91" s="43"/>
    </row>
    <row r="92" spans="1:3" ht="12.75">
      <c r="A92" s="43"/>
      <c r="B92" s="52" t="s">
        <v>23</v>
      </c>
      <c r="C92" s="43"/>
    </row>
    <row r="93" spans="1:3" ht="12.75">
      <c r="A93" s="43"/>
      <c r="B93" s="10" t="s">
        <v>23</v>
      </c>
      <c r="C93" s="43"/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sil</cp:lastModifiedBy>
  <dcterms:created xsi:type="dcterms:W3CDTF">2003-11-04T20:33:46Z</dcterms:created>
  <dcterms:modified xsi:type="dcterms:W3CDTF">2003-11-14T13:46:14Z</dcterms:modified>
  <cp:category/>
  <cp:version/>
  <cp:contentType/>
  <cp:contentStatus/>
</cp:coreProperties>
</file>