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firstSheet="1" activeTab="1"/>
  </bookViews>
  <sheets>
    <sheet name="Y" sheetId="1" r:id="rId1"/>
    <sheet name="X" sheetId="2" r:id="rId2"/>
    <sheet name="ejerc VII.5" sheetId="3" r:id="rId3"/>
    <sheet name="ejerc VII.4" sheetId="4" r:id="rId4"/>
    <sheet name="ejerc VII.1" sheetId="5" r:id="rId5"/>
    <sheet name="ejerc VII.2" sheetId="6" r:id="rId6"/>
    <sheet name="ejerc VII.3" sheetId="7" r:id="rId7"/>
  </sheets>
  <definedNames/>
  <calcPr fullCalcOnLoad="1"/>
</workbook>
</file>

<file path=xl/sharedStrings.xml><?xml version="1.0" encoding="utf-8"?>
<sst xmlns="http://schemas.openxmlformats.org/spreadsheetml/2006/main" count="119" uniqueCount="36">
  <si>
    <t>EJERCICIO 1</t>
  </si>
  <si>
    <t>n</t>
  </si>
  <si>
    <t>periodos de</t>
  </si>
  <si>
    <t>capitalización</t>
  </si>
  <si>
    <t>valor futuro</t>
  </si>
  <si>
    <t>rentas</t>
  </si>
  <si>
    <t xml:space="preserve"> </t>
  </si>
  <si>
    <t>suma   =</t>
  </si>
  <si>
    <t>EJERCICIO 2</t>
  </si>
  <si>
    <t>tasa de</t>
  </si>
  <si>
    <t>interés</t>
  </si>
  <si>
    <t>renta</t>
  </si>
  <si>
    <t>tasa de interés</t>
  </si>
  <si>
    <t>EJERCICIO 3</t>
  </si>
  <si>
    <t>fórmula de excel</t>
  </si>
  <si>
    <t>EJERCICIO 4</t>
  </si>
  <si>
    <t>actualización</t>
  </si>
  <si>
    <t xml:space="preserve">valor </t>
  </si>
  <si>
    <t>presente</t>
  </si>
  <si>
    <t>futuro</t>
  </si>
  <si>
    <t>carga de datos</t>
  </si>
  <si>
    <t>S</t>
  </si>
  <si>
    <t>P</t>
  </si>
  <si>
    <t>capítulo VII del texto : Manual de Matemática Financiera; Carlos Aliaga</t>
  </si>
  <si>
    <t>"Anualidades Anticipadas"</t>
  </si>
  <si>
    <t>Capítulo VII del texto : Manual de Matemática Financiera; Carlos Aliaga</t>
  </si>
  <si>
    <t>capítulo VI del texto : Manual de Matemática Financiera; Carlos Aliaga</t>
  </si>
  <si>
    <t># de period, =</t>
  </si>
  <si>
    <t>cuadro de comprobación del cálculo</t>
  </si>
  <si>
    <t>EJERCICIO 5</t>
  </si>
  <si>
    <t>nper(2%,-500,, 5584.36,1) =</t>
  </si>
  <si>
    <t>renta      =</t>
  </si>
  <si>
    <t>pago(3%,4,,5000,1) =</t>
  </si>
  <si>
    <t>cuadro de comprobación de resultados</t>
  </si>
  <si>
    <t>pago(3%,4,10000,,1) =</t>
  </si>
  <si>
    <t>cuadro de comprobación de resultado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</si>
</sst>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&quot;$&quot;#,##0.000;[Red]\-&quot;$&quot;#,##0.000"/>
    <numFmt numFmtId="181" formatCode="#,##0.00_ ;[Red]\-#,##0.00\ "/>
    <numFmt numFmtId="182" formatCode="[$S/.-280A]\ #,##0.00"/>
    <numFmt numFmtId="183" formatCode="&quot;$&quot;#,##0.0000;[Red]\-&quot;$&quot;#,##0.0000"/>
    <numFmt numFmtId="184" formatCode="&quot;$&quot;#,##0.00000;[Red]\-&quot;$&quot;#,##0.00000"/>
    <numFmt numFmtId="185" formatCode="[$S/.-280A]\ #,##0.0000"/>
    <numFmt numFmtId="186" formatCode="[$S/.-280A]\ #,##0.000"/>
  </numFmts>
  <fonts count="4">
    <font>
      <sz val="10"/>
      <name val="Arial"/>
      <family val="0"/>
    </font>
    <font>
      <u val="single"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176" fontId="0" fillId="0" borderId="3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0" fontId="0" fillId="2" borderId="6" xfId="19" applyNumberFormat="1" applyFill="1" applyBorder="1" applyAlignment="1">
      <alignment horizontal="center"/>
    </xf>
    <xf numFmtId="182" fontId="0" fillId="2" borderId="6" xfId="0" applyNumberFormat="1" applyFill="1" applyBorder="1" applyAlignment="1">
      <alignment horizontal="center"/>
    </xf>
    <xf numFmtId="182" fontId="0" fillId="2" borderId="10" xfId="0" applyNumberForma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182" fontId="0" fillId="2" borderId="13" xfId="0" applyNumberFormat="1" applyFill="1" applyBorder="1" applyAlignment="1">
      <alignment/>
    </xf>
    <xf numFmtId="0" fontId="0" fillId="2" borderId="10" xfId="0" applyFill="1" applyBorder="1" applyAlignment="1">
      <alignment/>
    </xf>
    <xf numFmtId="9" fontId="0" fillId="2" borderId="6" xfId="19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181" fontId="2" fillId="2" borderId="13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82" fontId="0" fillId="0" borderId="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82" fontId="0" fillId="0" borderId="6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82" fontId="0" fillId="0" borderId="0" xfId="0" applyNumberFormat="1" applyFill="1" applyBorder="1" applyAlignment="1">
      <alignment/>
    </xf>
    <xf numFmtId="182" fontId="0" fillId="0" borderId="0" xfId="0" applyNumberFormat="1" applyAlignment="1">
      <alignment/>
    </xf>
    <xf numFmtId="185" fontId="0" fillId="2" borderId="1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0</xdr:rowOff>
    </xdr:from>
    <xdr:to>
      <xdr:col>3</xdr:col>
      <xdr:colOff>666750</xdr:colOff>
      <xdr:row>9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" y="647700"/>
          <a:ext cx="2895600" cy="8382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¿Cuántos imposiciones de S/.500.00 anticipadas serán necesarias ahorrar para acumular un monto de S/.5,584.36 en un banco que paga una TNA el 24% con capitalización mensual?</a:t>
          </a:r>
        </a:p>
      </xdr:txBody>
    </xdr:sp>
    <xdr:clientData/>
  </xdr:twoCellAnchor>
  <xdr:twoCellAnchor>
    <xdr:from>
      <xdr:col>1</xdr:col>
      <xdr:colOff>0</xdr:colOff>
      <xdr:row>32</xdr:row>
      <xdr:rowOff>57150</xdr:rowOff>
    </xdr:from>
    <xdr:to>
      <xdr:col>6</xdr:col>
      <xdr:colOff>723900</xdr:colOff>
      <xdr:row>42</xdr:row>
      <xdr:rowOff>66675</xdr:rowOff>
    </xdr:to>
    <xdr:grpSp>
      <xdr:nvGrpSpPr>
        <xdr:cNvPr id="2" name="Group 14"/>
        <xdr:cNvGrpSpPr>
          <a:grpSpLocks/>
        </xdr:cNvGrpSpPr>
      </xdr:nvGrpSpPr>
      <xdr:grpSpPr>
        <a:xfrm>
          <a:off x="762000" y="5238750"/>
          <a:ext cx="5267325" cy="1628775"/>
          <a:chOff x="80" y="550"/>
          <a:chExt cx="553" cy="171"/>
        </a:xfrm>
        <a:solidFill>
          <a:srgbClr val="FFFFFF"/>
        </a:solidFill>
      </xdr:grpSpPr>
      <xdr:sp>
        <xdr:nvSpPr>
          <xdr:cNvPr id="3" name="Line 2"/>
          <xdr:cNvSpPr>
            <a:spLocks/>
          </xdr:cNvSpPr>
        </xdr:nvSpPr>
        <xdr:spPr>
          <a:xfrm flipV="1">
            <a:off x="80" y="648"/>
            <a:ext cx="553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85" y="670"/>
            <a:ext cx="474" cy="31"/>
          </a:xfrm>
          <a:prstGeom prst="rect">
            <a:avLst/>
          </a:prstGeom>
          <a:solidFill>
            <a:srgbClr val="CC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0        1       2      3           .............................................. 9     10     meses  </a:t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85" y="610"/>
            <a:ext cx="475" cy="31"/>
          </a:xfrm>
          <a:prstGeom prst="rect">
            <a:avLst/>
          </a:prstGeom>
          <a:solidFill>
            <a:srgbClr val="CC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        R        R     R  ..................................................... R  </a:t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 flipH="1">
            <a:off x="137" y="649"/>
            <a:ext cx="0" cy="65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>
            <a:off x="171" y="650"/>
            <a:ext cx="0" cy="6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 flipH="1">
            <a:off x="204" y="651"/>
            <a:ext cx="0" cy="6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 flipH="1">
            <a:off x="441" y="650"/>
            <a:ext cx="0" cy="7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9"/>
          <xdr:cNvSpPr>
            <a:spLocks/>
          </xdr:cNvSpPr>
        </xdr:nvSpPr>
        <xdr:spPr>
          <a:xfrm flipH="1" flipV="1">
            <a:off x="481" y="551"/>
            <a:ext cx="0" cy="98"/>
          </a:xfrm>
          <a:prstGeom prst="line">
            <a:avLst/>
          </a:prstGeom>
          <a:noFill/>
          <a:ln w="9525" cmpd="sng">
            <a:solidFill>
              <a:srgbClr val="008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443" y="602"/>
            <a:ext cx="0" cy="116"/>
          </a:xfrm>
          <a:prstGeom prst="line">
            <a:avLst/>
          </a:prstGeom>
          <a:noFill/>
          <a:ln w="9525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90" y="550"/>
            <a:ext cx="75" cy="35"/>
          </a:xfrm>
          <a:prstGeom prst="rect">
            <a:avLst/>
          </a:prstGeom>
          <a:solidFill>
            <a:srgbClr val="99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S/.5,584.36
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H="1">
            <a:off x="82" y="649"/>
            <a:ext cx="0" cy="65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76200</xdr:rowOff>
    </xdr:from>
    <xdr:to>
      <xdr:col>4</xdr:col>
      <xdr:colOff>28575</xdr:colOff>
      <xdr:row>9</xdr:row>
      <xdr:rowOff>114300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781050" y="561975"/>
          <a:ext cx="2752725" cy="10096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¿Cuál será la imposición mensual constante a pagar por un préstamo bancario de cortoplazo de S/. 10,000.00, reembolsable con 4 cuotas anticipadas aplicando  una TEM del 3%?. Calcular además el préstamo neto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5</xdr:col>
      <xdr:colOff>0</xdr:colOff>
      <xdr:row>25</xdr:row>
      <xdr:rowOff>0</xdr:rowOff>
    </xdr:to>
    <xdr:sp>
      <xdr:nvSpPr>
        <xdr:cNvPr id="2" name="Rectangle 15"/>
        <xdr:cNvSpPr>
          <a:spLocks/>
        </xdr:cNvSpPr>
      </xdr:nvSpPr>
      <xdr:spPr>
        <a:xfrm>
          <a:off x="762000" y="2752725"/>
          <a:ext cx="3762375" cy="1295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28</xdr:row>
      <xdr:rowOff>76200</xdr:rowOff>
    </xdr:from>
    <xdr:to>
      <xdr:col>6</xdr:col>
      <xdr:colOff>19050</xdr:colOff>
      <xdr:row>38</xdr:row>
      <xdr:rowOff>152400</xdr:rowOff>
    </xdr:to>
    <xdr:grpSp>
      <xdr:nvGrpSpPr>
        <xdr:cNvPr id="3" name="Group 17"/>
        <xdr:cNvGrpSpPr>
          <a:grpSpLocks/>
        </xdr:cNvGrpSpPr>
      </xdr:nvGrpSpPr>
      <xdr:grpSpPr>
        <a:xfrm>
          <a:off x="666750" y="4610100"/>
          <a:ext cx="4638675" cy="1695450"/>
          <a:chOff x="70" y="450"/>
          <a:chExt cx="487" cy="178"/>
        </a:xfrm>
        <a:solidFill>
          <a:srgbClr val="FFFFFF"/>
        </a:solidFill>
      </xdr:grpSpPr>
      <xdr:sp>
        <xdr:nvSpPr>
          <xdr:cNvPr id="4" name="Line 6"/>
          <xdr:cNvSpPr>
            <a:spLocks/>
          </xdr:cNvSpPr>
        </xdr:nvSpPr>
        <xdr:spPr>
          <a:xfrm>
            <a:off x="76" y="555"/>
            <a:ext cx="377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7"/>
          <xdr:cNvSpPr txBox="1">
            <a:spLocks noChangeArrowheads="1"/>
          </xdr:cNvSpPr>
        </xdr:nvSpPr>
        <xdr:spPr>
          <a:xfrm>
            <a:off x="82" y="576"/>
            <a:ext cx="475" cy="37"/>
          </a:xfrm>
          <a:prstGeom prst="rect">
            <a:avLst/>
          </a:prstGeom>
          <a:solidFill>
            <a:srgbClr val="CC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0               1                         2                        3                  4  meses</a:t>
            </a:r>
          </a:p>
        </xdr:txBody>
      </xdr:sp>
      <xdr:sp>
        <xdr:nvSpPr>
          <xdr:cNvPr id="6" name="TextBox 8"/>
          <xdr:cNvSpPr txBox="1">
            <a:spLocks noChangeArrowheads="1"/>
          </xdr:cNvSpPr>
        </xdr:nvSpPr>
        <xdr:spPr>
          <a:xfrm>
            <a:off x="70" y="517"/>
            <a:ext cx="482" cy="31"/>
          </a:xfrm>
          <a:prstGeom prst="rect">
            <a:avLst/>
          </a:prstGeom>
          <a:solidFill>
            <a:srgbClr val="CC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  R                R                     R                           R                  </a:t>
            </a:r>
          </a:p>
        </xdr:txBody>
      </xdr:sp>
      <xdr:sp>
        <xdr:nvSpPr>
          <xdr:cNvPr id="7" name="Line 9"/>
          <xdr:cNvSpPr>
            <a:spLocks/>
          </xdr:cNvSpPr>
        </xdr:nvSpPr>
        <xdr:spPr>
          <a:xfrm flipV="1">
            <a:off x="75" y="468"/>
            <a:ext cx="0" cy="84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0"/>
          <xdr:cNvSpPr>
            <a:spLocks/>
          </xdr:cNvSpPr>
        </xdr:nvSpPr>
        <xdr:spPr>
          <a:xfrm>
            <a:off x="75" y="557"/>
            <a:ext cx="0" cy="7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1"/>
          <xdr:cNvSpPr>
            <a:spLocks/>
          </xdr:cNvSpPr>
        </xdr:nvSpPr>
        <xdr:spPr>
          <a:xfrm>
            <a:off x="162" y="557"/>
            <a:ext cx="0" cy="7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2"/>
          <xdr:cNvSpPr>
            <a:spLocks/>
          </xdr:cNvSpPr>
        </xdr:nvSpPr>
        <xdr:spPr>
          <a:xfrm>
            <a:off x="256" y="555"/>
            <a:ext cx="0" cy="7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3"/>
          <xdr:cNvSpPr>
            <a:spLocks/>
          </xdr:cNvSpPr>
        </xdr:nvSpPr>
        <xdr:spPr>
          <a:xfrm flipH="1">
            <a:off x="377" y="557"/>
            <a:ext cx="0" cy="7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6"/>
          <xdr:cNvSpPr txBox="1">
            <a:spLocks noChangeArrowheads="1"/>
          </xdr:cNvSpPr>
        </xdr:nvSpPr>
        <xdr:spPr>
          <a:xfrm>
            <a:off x="86" y="450"/>
            <a:ext cx="71" cy="40"/>
          </a:xfrm>
          <a:prstGeom prst="rect">
            <a:avLst/>
          </a:prstGeom>
          <a:solidFill>
            <a:srgbClr val="00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S/.10,000.00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5</xdr:col>
      <xdr:colOff>19050</xdr:colOff>
      <xdr:row>9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0" y="704850"/>
          <a:ext cx="2638425" cy="8667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¿Qué monto se acumulará al término del 4to. Mes si hoy y durante 3 meses consecutivos se depositan S/. 100 en una cuenta de ahorros percibiendo una TNA del 24% con una capitalización mensual?</a:t>
          </a:r>
        </a:p>
      </xdr:txBody>
    </xdr:sp>
    <xdr:clientData/>
  </xdr:twoCellAnchor>
  <xdr:twoCellAnchor>
    <xdr:from>
      <xdr:col>0</xdr:col>
      <xdr:colOff>714375</xdr:colOff>
      <xdr:row>28</xdr:row>
      <xdr:rowOff>104775</xdr:rowOff>
    </xdr:from>
    <xdr:to>
      <xdr:col>5</xdr:col>
      <xdr:colOff>28575</xdr:colOff>
      <xdr:row>28</xdr:row>
      <xdr:rowOff>104775</xdr:rowOff>
    </xdr:to>
    <xdr:sp>
      <xdr:nvSpPr>
        <xdr:cNvPr id="2" name="Line 2"/>
        <xdr:cNvSpPr>
          <a:spLocks/>
        </xdr:cNvSpPr>
      </xdr:nvSpPr>
      <xdr:spPr>
        <a:xfrm>
          <a:off x="714375" y="4638675"/>
          <a:ext cx="26955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142875</xdr:rowOff>
    </xdr:from>
    <xdr:to>
      <xdr:col>6</xdr:col>
      <xdr:colOff>9525</xdr:colOff>
      <xdr:row>32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62000" y="4838700"/>
          <a:ext cx="3390900" cy="3524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0          1                   2            3                  4  </a:t>
          </a:r>
        </a:p>
      </xdr:txBody>
    </xdr:sp>
    <xdr:clientData/>
  </xdr:twoCellAnchor>
  <xdr:twoCellAnchor>
    <xdr:from>
      <xdr:col>0</xdr:col>
      <xdr:colOff>666750</xdr:colOff>
      <xdr:row>26</xdr:row>
      <xdr:rowOff>66675</xdr:rowOff>
    </xdr:from>
    <xdr:to>
      <xdr:col>5</xdr:col>
      <xdr:colOff>752475</xdr:colOff>
      <xdr:row>28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66750" y="4276725"/>
          <a:ext cx="3467100" cy="29527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            R                 R               R                  </a:t>
          </a:r>
        </a:p>
      </xdr:txBody>
    </xdr:sp>
    <xdr:clientData/>
  </xdr:twoCellAnchor>
  <xdr:twoCellAnchor>
    <xdr:from>
      <xdr:col>5</xdr:col>
      <xdr:colOff>9525</xdr:colOff>
      <xdr:row>24</xdr:row>
      <xdr:rowOff>114300</xdr:rowOff>
    </xdr:from>
    <xdr:to>
      <xdr:col>5</xdr:col>
      <xdr:colOff>9525</xdr:colOff>
      <xdr:row>28</xdr:row>
      <xdr:rowOff>114300</xdr:rowOff>
    </xdr:to>
    <xdr:sp>
      <xdr:nvSpPr>
        <xdr:cNvPr id="5" name="Line 5"/>
        <xdr:cNvSpPr>
          <a:spLocks/>
        </xdr:cNvSpPr>
      </xdr:nvSpPr>
      <xdr:spPr>
        <a:xfrm flipH="1" flipV="1">
          <a:off x="3390900" y="4000500"/>
          <a:ext cx="0" cy="64770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28</xdr:row>
      <xdr:rowOff>133350</xdr:rowOff>
    </xdr:from>
    <xdr:to>
      <xdr:col>0</xdr:col>
      <xdr:colOff>704850</xdr:colOff>
      <xdr:row>32</xdr:row>
      <xdr:rowOff>142875</xdr:rowOff>
    </xdr:to>
    <xdr:sp>
      <xdr:nvSpPr>
        <xdr:cNvPr id="6" name="Line 6"/>
        <xdr:cNvSpPr>
          <a:spLocks/>
        </xdr:cNvSpPr>
      </xdr:nvSpPr>
      <xdr:spPr>
        <a:xfrm flipH="1">
          <a:off x="704850" y="4667250"/>
          <a:ext cx="0" cy="6572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28</xdr:row>
      <xdr:rowOff>123825</xdr:rowOff>
    </xdr:from>
    <xdr:to>
      <xdr:col>1</xdr:col>
      <xdr:colOff>457200</xdr:colOff>
      <xdr:row>32</xdr:row>
      <xdr:rowOff>152400</xdr:rowOff>
    </xdr:to>
    <xdr:sp>
      <xdr:nvSpPr>
        <xdr:cNvPr id="7" name="Line 7"/>
        <xdr:cNvSpPr>
          <a:spLocks/>
        </xdr:cNvSpPr>
      </xdr:nvSpPr>
      <xdr:spPr>
        <a:xfrm flipH="1">
          <a:off x="1219200" y="4657725"/>
          <a:ext cx="0" cy="676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104775</xdr:rowOff>
    </xdr:from>
    <xdr:to>
      <xdr:col>3</xdr:col>
      <xdr:colOff>0</xdr:colOff>
      <xdr:row>33</xdr:row>
      <xdr:rowOff>0</xdr:rowOff>
    </xdr:to>
    <xdr:sp>
      <xdr:nvSpPr>
        <xdr:cNvPr id="8" name="Line 8"/>
        <xdr:cNvSpPr>
          <a:spLocks/>
        </xdr:cNvSpPr>
      </xdr:nvSpPr>
      <xdr:spPr>
        <a:xfrm>
          <a:off x="2085975" y="4638675"/>
          <a:ext cx="0" cy="7048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133350</xdr:rowOff>
    </xdr:from>
    <xdr:to>
      <xdr:col>4</xdr:col>
      <xdr:colOff>0</xdr:colOff>
      <xdr:row>32</xdr:row>
      <xdr:rowOff>152400</xdr:rowOff>
    </xdr:to>
    <xdr:sp>
      <xdr:nvSpPr>
        <xdr:cNvPr id="9" name="Line 9"/>
        <xdr:cNvSpPr>
          <a:spLocks/>
        </xdr:cNvSpPr>
      </xdr:nvSpPr>
      <xdr:spPr>
        <a:xfrm>
          <a:off x="2619375" y="4667250"/>
          <a:ext cx="0" cy="6667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4</xdr:col>
      <xdr:colOff>104775</xdr:colOff>
      <xdr:row>9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0" y="704850"/>
          <a:ext cx="2505075" cy="8667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 local comercial es alquilado por 4 meses con pagos anticipados de S/. 500. ¿Cuál es el valor actual del contrato de arriendo aplicando una TEM del 3%</a:t>
          </a:r>
        </a:p>
      </xdr:txBody>
    </xdr:sp>
    <xdr:clientData/>
  </xdr:twoCellAnchor>
  <xdr:twoCellAnchor>
    <xdr:from>
      <xdr:col>0</xdr:col>
      <xdr:colOff>723900</xdr:colOff>
      <xdr:row>28</xdr:row>
      <xdr:rowOff>104775</xdr:rowOff>
    </xdr:from>
    <xdr:to>
      <xdr:col>4</xdr:col>
      <xdr:colOff>676275</xdr:colOff>
      <xdr:row>28</xdr:row>
      <xdr:rowOff>104775</xdr:rowOff>
    </xdr:to>
    <xdr:sp>
      <xdr:nvSpPr>
        <xdr:cNvPr id="2" name="Line 3"/>
        <xdr:cNvSpPr>
          <a:spLocks/>
        </xdr:cNvSpPr>
      </xdr:nvSpPr>
      <xdr:spPr>
        <a:xfrm>
          <a:off x="723900" y="4638675"/>
          <a:ext cx="31146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29</xdr:row>
      <xdr:rowOff>142875</xdr:rowOff>
    </xdr:from>
    <xdr:to>
      <xdr:col>6</xdr:col>
      <xdr:colOff>9525</xdr:colOff>
      <xdr:row>32</xdr:row>
      <xdr:rowOff>9525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81050" y="4838700"/>
          <a:ext cx="3962400" cy="3524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0           1                      2                   3                  4  </a:t>
          </a:r>
        </a:p>
      </xdr:txBody>
    </xdr:sp>
    <xdr:clientData/>
  </xdr:twoCellAnchor>
  <xdr:twoCellAnchor>
    <xdr:from>
      <xdr:col>0</xdr:col>
      <xdr:colOff>666750</xdr:colOff>
      <xdr:row>26</xdr:row>
      <xdr:rowOff>66675</xdr:rowOff>
    </xdr:from>
    <xdr:to>
      <xdr:col>5</xdr:col>
      <xdr:colOff>752475</xdr:colOff>
      <xdr:row>28</xdr:row>
      <xdr:rowOff>38100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666750" y="4276725"/>
          <a:ext cx="4057650" cy="29527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R                R                   R                   R                  </a:t>
          </a:r>
        </a:p>
      </xdr:txBody>
    </xdr:sp>
    <xdr:clientData/>
  </xdr:twoCellAnchor>
  <xdr:twoCellAnchor>
    <xdr:from>
      <xdr:col>0</xdr:col>
      <xdr:colOff>704850</xdr:colOff>
      <xdr:row>22</xdr:row>
      <xdr:rowOff>114300</xdr:rowOff>
    </xdr:from>
    <xdr:to>
      <xdr:col>0</xdr:col>
      <xdr:colOff>704850</xdr:colOff>
      <xdr:row>28</xdr:row>
      <xdr:rowOff>114300</xdr:rowOff>
    </xdr:to>
    <xdr:sp>
      <xdr:nvSpPr>
        <xdr:cNvPr id="5" name="Line 6"/>
        <xdr:cNvSpPr>
          <a:spLocks/>
        </xdr:cNvSpPr>
      </xdr:nvSpPr>
      <xdr:spPr>
        <a:xfrm flipV="1">
          <a:off x="704850" y="3676650"/>
          <a:ext cx="0" cy="97155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28</xdr:row>
      <xdr:rowOff>123825</xdr:rowOff>
    </xdr:from>
    <xdr:to>
      <xdr:col>0</xdr:col>
      <xdr:colOff>714375</xdr:colOff>
      <xdr:row>33</xdr:row>
      <xdr:rowOff>9525</xdr:rowOff>
    </xdr:to>
    <xdr:sp>
      <xdr:nvSpPr>
        <xdr:cNvPr id="6" name="Line 7"/>
        <xdr:cNvSpPr>
          <a:spLocks/>
        </xdr:cNvSpPr>
      </xdr:nvSpPr>
      <xdr:spPr>
        <a:xfrm>
          <a:off x="714375" y="4657725"/>
          <a:ext cx="0" cy="6953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28</xdr:row>
      <xdr:rowOff>123825</xdr:rowOff>
    </xdr:from>
    <xdr:to>
      <xdr:col>1</xdr:col>
      <xdr:colOff>742950</xdr:colOff>
      <xdr:row>32</xdr:row>
      <xdr:rowOff>152400</xdr:rowOff>
    </xdr:to>
    <xdr:sp>
      <xdr:nvSpPr>
        <xdr:cNvPr id="7" name="Line 8"/>
        <xdr:cNvSpPr>
          <a:spLocks/>
        </xdr:cNvSpPr>
      </xdr:nvSpPr>
      <xdr:spPr>
        <a:xfrm>
          <a:off x="1504950" y="4657725"/>
          <a:ext cx="0" cy="676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847725</xdr:colOff>
      <xdr:row>28</xdr:row>
      <xdr:rowOff>104775</xdr:rowOff>
    </xdr:from>
    <xdr:to>
      <xdr:col>2</xdr:col>
      <xdr:colOff>847725</xdr:colOff>
      <xdr:row>32</xdr:row>
      <xdr:rowOff>142875</xdr:rowOff>
    </xdr:to>
    <xdr:sp>
      <xdr:nvSpPr>
        <xdr:cNvPr id="8" name="Line 9"/>
        <xdr:cNvSpPr>
          <a:spLocks/>
        </xdr:cNvSpPr>
      </xdr:nvSpPr>
      <xdr:spPr>
        <a:xfrm>
          <a:off x="2371725" y="4638675"/>
          <a:ext cx="0" cy="685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28</xdr:row>
      <xdr:rowOff>114300</xdr:rowOff>
    </xdr:from>
    <xdr:to>
      <xdr:col>3</xdr:col>
      <xdr:colOff>742950</xdr:colOff>
      <xdr:row>33</xdr:row>
      <xdr:rowOff>0</xdr:rowOff>
    </xdr:to>
    <xdr:sp>
      <xdr:nvSpPr>
        <xdr:cNvPr id="9" name="Line 10"/>
        <xdr:cNvSpPr>
          <a:spLocks/>
        </xdr:cNvSpPr>
      </xdr:nvSpPr>
      <xdr:spPr>
        <a:xfrm>
          <a:off x="3143250" y="4648200"/>
          <a:ext cx="0" cy="6953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76200</xdr:rowOff>
    </xdr:from>
    <xdr:to>
      <xdr:col>4</xdr:col>
      <xdr:colOff>257175</xdr:colOff>
      <xdr:row>7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71525" y="561975"/>
          <a:ext cx="3019425" cy="6953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Calcular el importe de la imposición mensual anticipada que al cabo de 4 meses permitirán acumular S/. 5,000.00 ganando una TEM de 3%.</a:t>
          </a:r>
        </a:p>
      </xdr:txBody>
    </xdr:sp>
    <xdr:clientData/>
  </xdr:twoCellAnchor>
  <xdr:twoCellAnchor>
    <xdr:from>
      <xdr:col>0</xdr:col>
      <xdr:colOff>666750</xdr:colOff>
      <xdr:row>26</xdr:row>
      <xdr:rowOff>114300</xdr:rowOff>
    </xdr:from>
    <xdr:to>
      <xdr:col>6</xdr:col>
      <xdr:colOff>9525</xdr:colOff>
      <xdr:row>36</xdr:row>
      <xdr:rowOff>19050</xdr:rowOff>
    </xdr:to>
    <xdr:grpSp>
      <xdr:nvGrpSpPr>
        <xdr:cNvPr id="2" name="Group 13"/>
        <xdr:cNvGrpSpPr>
          <a:grpSpLocks/>
        </xdr:cNvGrpSpPr>
      </xdr:nvGrpSpPr>
      <xdr:grpSpPr>
        <a:xfrm>
          <a:off x="666750" y="4324350"/>
          <a:ext cx="4524375" cy="1524000"/>
          <a:chOff x="70" y="485"/>
          <a:chExt cx="475" cy="160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77" y="570"/>
            <a:ext cx="354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3" y="591"/>
            <a:ext cx="462" cy="37"/>
          </a:xfrm>
          <a:prstGeom prst="rect">
            <a:avLst/>
          </a:prstGeom>
          <a:solidFill>
            <a:srgbClr val="CC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0           1                      2                   3                  4       meses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70" y="532"/>
            <a:ext cx="473" cy="31"/>
          </a:xfrm>
          <a:prstGeom prst="rect">
            <a:avLst/>
          </a:prstGeom>
          <a:solidFill>
            <a:srgbClr val="CC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  R                R                   R                   R                  </a:t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H="1" flipV="1">
            <a:off x="430" y="485"/>
            <a:ext cx="0" cy="86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76" y="572"/>
            <a:ext cx="0" cy="7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167" y="572"/>
            <a:ext cx="0" cy="7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265" y="570"/>
            <a:ext cx="0" cy="7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351" y="572"/>
            <a:ext cx="0" cy="7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43" y="489"/>
            <a:ext cx="83" cy="35"/>
          </a:xfrm>
          <a:prstGeom prst="rect">
            <a:avLst/>
          </a:prstGeom>
          <a:solidFill>
            <a:srgbClr val="00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S/. 5,000.00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6" sqref="B16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D9" sqref="D9"/>
    </sheetView>
  </sheetViews>
  <sheetFormatPr defaultColWidth="11.421875" defaultRowHeight="12.75"/>
  <sheetData/>
  <sheetProtection password="C40A" sheet="1" objects="1" scenarios="1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C3" sqref="C3"/>
    </sheetView>
  </sheetViews>
  <sheetFormatPr defaultColWidth="11.421875" defaultRowHeight="12.75"/>
  <cols>
    <col min="3" max="3" width="22.421875" style="0" customWidth="1"/>
  </cols>
  <sheetData>
    <row r="1" spans="1:7" ht="12.75">
      <c r="A1" t="s">
        <v>29</v>
      </c>
      <c r="C1" s="10" t="s">
        <v>26</v>
      </c>
      <c r="D1" s="10"/>
      <c r="E1" s="10"/>
      <c r="F1" s="10"/>
      <c r="G1" s="10"/>
    </row>
    <row r="2" ht="12.75">
      <c r="C2" s="10" t="s">
        <v>24</v>
      </c>
    </row>
    <row r="11" ht="12.75">
      <c r="B11" s="10" t="s">
        <v>14</v>
      </c>
    </row>
    <row r="12" spans="2:4" ht="12.75">
      <c r="B12" s="31" t="s">
        <v>27</v>
      </c>
      <c r="C12" s="32" t="s">
        <v>30</v>
      </c>
      <c r="D12" s="33">
        <f>NPER(2%,-500,,5584.36,1)</f>
        <v>10.000003720455435</v>
      </c>
    </row>
    <row r="15" ht="12.75">
      <c r="C15" s="10" t="s">
        <v>28</v>
      </c>
    </row>
    <row r="16" spans="2:5" ht="12.75">
      <c r="B16" s="11" t="s">
        <v>1</v>
      </c>
      <c r="C16" s="12" t="s">
        <v>2</v>
      </c>
      <c r="D16" s="12" t="s">
        <v>5</v>
      </c>
      <c r="E16" s="13" t="s">
        <v>4</v>
      </c>
    </row>
    <row r="17" spans="2:7" ht="12.75">
      <c r="B17" s="14"/>
      <c r="C17" s="15" t="s">
        <v>3</v>
      </c>
      <c r="D17" s="16"/>
      <c r="E17" s="34"/>
      <c r="G17" s="12" t="s">
        <v>9</v>
      </c>
    </row>
    <row r="18" spans="2:7" ht="12.75">
      <c r="B18" s="35">
        <v>0</v>
      </c>
      <c r="C18" s="36">
        <v>10</v>
      </c>
      <c r="D18" s="37">
        <f aca="true" t="shared" si="0" ref="D18:D27">$G$22</f>
        <v>500</v>
      </c>
      <c r="E18" s="7">
        <f aca="true" t="shared" si="1" ref="E18:E27">D18*(1+$G$19)^C18</f>
        <v>609.4972099973786</v>
      </c>
      <c r="G18" s="18" t="s">
        <v>10</v>
      </c>
    </row>
    <row r="19" spans="2:7" ht="12.75">
      <c r="B19" s="5">
        <v>1</v>
      </c>
      <c r="C19" s="3">
        <v>9</v>
      </c>
      <c r="D19" s="37">
        <f t="shared" si="0"/>
        <v>500</v>
      </c>
      <c r="E19" s="7">
        <f t="shared" si="1"/>
        <v>597.5462843111554</v>
      </c>
      <c r="G19" s="19">
        <v>0.02</v>
      </c>
    </row>
    <row r="20" spans="2:5" ht="12.75">
      <c r="B20" s="5">
        <v>2</v>
      </c>
      <c r="C20" s="3">
        <v>8</v>
      </c>
      <c r="D20" s="37">
        <f t="shared" si="0"/>
        <v>500</v>
      </c>
      <c r="E20" s="7">
        <f t="shared" si="1"/>
        <v>585.8296905011327</v>
      </c>
    </row>
    <row r="21" spans="2:7" ht="12.75">
      <c r="B21" s="5">
        <v>3</v>
      </c>
      <c r="C21" s="3">
        <v>7</v>
      </c>
      <c r="D21" s="37">
        <f t="shared" si="0"/>
        <v>500</v>
      </c>
      <c r="E21" s="7">
        <f t="shared" si="1"/>
        <v>574.3428338246399</v>
      </c>
      <c r="G21" s="12" t="s">
        <v>11</v>
      </c>
    </row>
    <row r="22" spans="2:7" ht="12.75">
      <c r="B22" s="5">
        <v>4</v>
      </c>
      <c r="C22" s="38">
        <v>6</v>
      </c>
      <c r="D22" s="37">
        <f t="shared" si="0"/>
        <v>500</v>
      </c>
      <c r="E22" s="7">
        <f t="shared" si="1"/>
        <v>563.0812096320001</v>
      </c>
      <c r="G22" s="20">
        <v>500</v>
      </c>
    </row>
    <row r="23" spans="2:5" ht="12.75">
      <c r="B23" s="5">
        <v>5</v>
      </c>
      <c r="C23" s="38">
        <v>5</v>
      </c>
      <c r="D23" s="37">
        <f t="shared" si="0"/>
        <v>500</v>
      </c>
      <c r="E23" s="7">
        <f t="shared" si="1"/>
        <v>552.0404016</v>
      </c>
    </row>
    <row r="24" spans="2:5" ht="12.75">
      <c r="B24" s="39">
        <v>6</v>
      </c>
      <c r="C24" s="40">
        <v>4</v>
      </c>
      <c r="D24" s="37">
        <f t="shared" si="0"/>
        <v>500</v>
      </c>
      <c r="E24" s="7">
        <f t="shared" si="1"/>
        <v>541.21608</v>
      </c>
    </row>
    <row r="25" spans="2:5" ht="12.75">
      <c r="B25" s="39">
        <v>7</v>
      </c>
      <c r="C25" s="40">
        <v>3</v>
      </c>
      <c r="D25" s="37">
        <f t="shared" si="0"/>
        <v>500</v>
      </c>
      <c r="E25" s="7">
        <f t="shared" si="1"/>
        <v>530.6039999999999</v>
      </c>
    </row>
    <row r="26" spans="2:6" ht="12.75">
      <c r="B26" s="39">
        <v>8</v>
      </c>
      <c r="C26" s="40">
        <v>2</v>
      </c>
      <c r="D26" s="37">
        <f t="shared" si="0"/>
        <v>500</v>
      </c>
      <c r="E26" s="7">
        <f t="shared" si="1"/>
        <v>520.2</v>
      </c>
      <c r="F26" t="s">
        <v>6</v>
      </c>
    </row>
    <row r="27" spans="2:5" ht="12.75">
      <c r="B27" s="39">
        <v>9</v>
      </c>
      <c r="C27" s="40">
        <v>1</v>
      </c>
      <c r="D27" s="37">
        <f t="shared" si="0"/>
        <v>500</v>
      </c>
      <c r="E27" s="7">
        <f t="shared" si="1"/>
        <v>510</v>
      </c>
    </row>
    <row r="28" spans="2:5" ht="12.75">
      <c r="B28" s="41">
        <v>10</v>
      </c>
      <c r="C28" s="42" t="s">
        <v>6</v>
      </c>
      <c r="D28" s="43" t="s">
        <v>6</v>
      </c>
      <c r="E28" s="44" t="s">
        <v>6</v>
      </c>
    </row>
    <row r="29" ht="12.75">
      <c r="B29" s="40" t="s">
        <v>6</v>
      </c>
    </row>
    <row r="30" spans="4:5" ht="12.75">
      <c r="D30" t="s">
        <v>7</v>
      </c>
      <c r="E30" s="21">
        <f>SUM(E18:E28)</f>
        <v>5584.357709866307</v>
      </c>
    </row>
    <row r="32" spans="3:7" ht="12.75">
      <c r="C32" t="s">
        <v>6</v>
      </c>
      <c r="G32" t="s">
        <v>6</v>
      </c>
    </row>
    <row r="33" spans="5:6" ht="12.75">
      <c r="E33" t="s">
        <v>6</v>
      </c>
      <c r="F33" t="s">
        <v>6</v>
      </c>
    </row>
    <row r="44" ht="12.75">
      <c r="C44" t="s">
        <v>6</v>
      </c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A1" sqref="A1"/>
    </sheetView>
  </sheetViews>
  <sheetFormatPr defaultColWidth="11.421875" defaultRowHeight="12.75"/>
  <cols>
    <col min="3" max="3" width="18.28125" style="0" customWidth="1"/>
    <col min="5" max="5" width="15.28125" style="0" customWidth="1"/>
    <col min="7" max="7" width="12.8515625" style="0" customWidth="1"/>
  </cols>
  <sheetData>
    <row r="1" spans="1:10" ht="12.75">
      <c r="A1" t="s">
        <v>15</v>
      </c>
      <c r="C1" s="10" t="s">
        <v>25</v>
      </c>
      <c r="D1" s="10"/>
      <c r="E1" s="10"/>
      <c r="F1" s="10"/>
      <c r="G1" s="10"/>
      <c r="J1" s="9"/>
    </row>
    <row r="2" spans="3:10" ht="12.75">
      <c r="C2" s="10" t="s">
        <v>24</v>
      </c>
      <c r="J2" s="9"/>
    </row>
    <row r="3" ht="12.75">
      <c r="J3" s="9"/>
    </row>
    <row r="4" ht="12.75">
      <c r="J4" s="9"/>
    </row>
    <row r="5" ht="12.75">
      <c r="J5" s="9"/>
    </row>
    <row r="6" ht="12.75">
      <c r="J6" s="9"/>
    </row>
    <row r="7" ht="12.75">
      <c r="J7" s="9"/>
    </row>
    <row r="8" ht="12.75">
      <c r="J8" s="9"/>
    </row>
    <row r="9" ht="12.75">
      <c r="J9" s="9"/>
    </row>
    <row r="10" ht="12.75">
      <c r="J10" s="9"/>
    </row>
    <row r="11" ht="12.75">
      <c r="J11" s="9"/>
    </row>
    <row r="12" ht="12.75">
      <c r="J12" s="9"/>
    </row>
    <row r="13" spans="2:10" ht="12.75">
      <c r="B13" s="10" t="s">
        <v>14</v>
      </c>
      <c r="J13" s="9"/>
    </row>
    <row r="14" spans="2:10" ht="12.75">
      <c r="B14" s="31" t="s">
        <v>31</v>
      </c>
      <c r="C14" s="32" t="s">
        <v>34</v>
      </c>
      <c r="D14" s="24">
        <f>PMT(3%,4,10000,,1)</f>
        <v>-2611.913060127015</v>
      </c>
      <c r="J14" s="9"/>
    </row>
    <row r="15" ht="12.75">
      <c r="J15" s="9"/>
    </row>
    <row r="16" ht="12.75">
      <c r="J16" s="9"/>
    </row>
    <row r="17" spans="3:10" ht="12.75">
      <c r="C17" s="10" t="s">
        <v>35</v>
      </c>
      <c r="J17" s="9"/>
    </row>
    <row r="18" spans="2:10" ht="12.75">
      <c r="B18" s="11" t="s">
        <v>1</v>
      </c>
      <c r="C18" s="12" t="s">
        <v>2</v>
      </c>
      <c r="D18" s="12" t="s">
        <v>5</v>
      </c>
      <c r="E18" s="13" t="s">
        <v>17</v>
      </c>
      <c r="G18" s="27" t="s">
        <v>20</v>
      </c>
      <c r="J18" s="9"/>
    </row>
    <row r="19" spans="2:10" ht="12.75">
      <c r="B19" s="14"/>
      <c r="C19" s="15" t="s">
        <v>16</v>
      </c>
      <c r="D19" s="16"/>
      <c r="E19" s="17" t="s">
        <v>18</v>
      </c>
      <c r="G19" s="12" t="s">
        <v>9</v>
      </c>
      <c r="J19" s="9"/>
    </row>
    <row r="20" spans="2:10" ht="12.75">
      <c r="B20" s="2">
        <v>0</v>
      </c>
      <c r="C20" s="5">
        <v>0</v>
      </c>
      <c r="D20" s="5">
        <f>$G$24</f>
        <v>2611.913060127015</v>
      </c>
      <c r="E20" s="8">
        <f>D20/(1+$G$21)^C20</f>
        <v>2611.913060127015</v>
      </c>
      <c r="G20" s="18" t="s">
        <v>10</v>
      </c>
      <c r="J20" s="9"/>
    </row>
    <row r="21" spans="2:10" ht="12.75">
      <c r="B21" s="2">
        <v>1</v>
      </c>
      <c r="C21" s="5">
        <v>1</v>
      </c>
      <c r="D21" s="5">
        <f>$G$24</f>
        <v>2611.913060127015</v>
      </c>
      <c r="E21" s="8">
        <f>D21/(1+$G$21)^C21</f>
        <v>2535.8379224534124</v>
      </c>
      <c r="G21" s="19">
        <v>0.03</v>
      </c>
      <c r="J21" s="9"/>
    </row>
    <row r="22" spans="2:10" ht="12.75">
      <c r="B22" s="2">
        <v>2</v>
      </c>
      <c r="C22" s="5">
        <v>2</v>
      </c>
      <c r="D22" s="5">
        <f>$G$24</f>
        <v>2611.913060127015</v>
      </c>
      <c r="E22" s="8">
        <f>D22/(1+$G$21)^C22</f>
        <v>2461.97856548875</v>
      </c>
      <c r="J22" s="9"/>
    </row>
    <row r="23" spans="2:10" ht="12.75">
      <c r="B23" s="2">
        <v>3</v>
      </c>
      <c r="C23" s="5">
        <v>3</v>
      </c>
      <c r="D23" s="5">
        <f>$G$24</f>
        <v>2611.913060127015</v>
      </c>
      <c r="E23" s="8">
        <f>D23/(1+$G$21)^C23</f>
        <v>2390.2704519308254</v>
      </c>
      <c r="G23" s="12" t="s">
        <v>11</v>
      </c>
      <c r="J23" s="9"/>
    </row>
    <row r="24" spans="2:10" ht="12.75">
      <c r="B24" s="2">
        <v>4</v>
      </c>
      <c r="C24" s="5" t="s">
        <v>6</v>
      </c>
      <c r="D24" s="5" t="s">
        <v>6</v>
      </c>
      <c r="E24" s="7" t="s">
        <v>6</v>
      </c>
      <c r="G24" s="20">
        <f>D14*(-1)</f>
        <v>2611.913060127015</v>
      </c>
      <c r="J24" s="9"/>
    </row>
    <row r="25" spans="2:10" ht="12.75">
      <c r="B25" s="1" t="s">
        <v>6</v>
      </c>
      <c r="C25" s="6" t="s">
        <v>6</v>
      </c>
      <c r="D25" s="6" t="s">
        <v>6</v>
      </c>
      <c r="E25" s="4" t="s">
        <v>6</v>
      </c>
      <c r="J25" s="9"/>
    </row>
    <row r="26" ht="12.75">
      <c r="J26" s="9"/>
    </row>
    <row r="27" spans="4:10" ht="12.75">
      <c r="D27" t="s">
        <v>7</v>
      </c>
      <c r="E27" s="21">
        <f>SUM(E20:E26)</f>
        <v>10000.000000000004</v>
      </c>
      <c r="J27" s="9"/>
    </row>
    <row r="28" ht="12.75">
      <c r="J28" s="9"/>
    </row>
    <row r="29" spans="2:10" ht="12.75">
      <c r="B29" s="9"/>
      <c r="C29" s="9"/>
      <c r="D29" s="9"/>
      <c r="E29" s="45"/>
      <c r="F29" s="9"/>
      <c r="J29" s="9"/>
    </row>
    <row r="30" ht="12.75">
      <c r="J30" s="9"/>
    </row>
    <row r="31" spans="2:10" ht="12.75">
      <c r="B31" t="s">
        <v>6</v>
      </c>
      <c r="J31" s="9"/>
    </row>
    <row r="32" spans="6:10" ht="12.75">
      <c r="F32" t="s">
        <v>6</v>
      </c>
      <c r="J32" s="9"/>
    </row>
  </sheetData>
  <printOptions/>
  <pageMargins left="0.75" right="0.75" top="1" bottom="1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G20" sqref="G20"/>
    </sheetView>
  </sheetViews>
  <sheetFormatPr defaultColWidth="11.421875" defaultRowHeight="12.75"/>
  <cols>
    <col min="2" max="2" width="7.140625" style="0" customWidth="1"/>
    <col min="3" max="3" width="12.7109375" style="0" customWidth="1"/>
    <col min="4" max="4" width="8.00390625" style="0" customWidth="1"/>
    <col min="7" max="7" width="14.140625" style="0" customWidth="1"/>
  </cols>
  <sheetData>
    <row r="1" spans="1:7" ht="12.75">
      <c r="A1" t="s">
        <v>0</v>
      </c>
      <c r="C1" s="10" t="s">
        <v>25</v>
      </c>
      <c r="D1" s="10"/>
      <c r="E1" s="10"/>
      <c r="F1" s="10"/>
      <c r="G1" s="10"/>
    </row>
    <row r="2" ht="12.75">
      <c r="C2" s="10" t="s">
        <v>24</v>
      </c>
    </row>
    <row r="11" ht="12.75">
      <c r="G11" s="25" t="s">
        <v>20</v>
      </c>
    </row>
    <row r="12" spans="2:7" ht="12.75">
      <c r="B12" s="11" t="s">
        <v>1</v>
      </c>
      <c r="C12" s="28" t="s">
        <v>2</v>
      </c>
      <c r="D12" s="28" t="s">
        <v>5</v>
      </c>
      <c r="E12" s="28" t="s">
        <v>4</v>
      </c>
      <c r="G12" s="25" t="s">
        <v>12</v>
      </c>
    </row>
    <row r="13" spans="2:7" ht="12.75">
      <c r="B13" s="14"/>
      <c r="C13" s="16" t="s">
        <v>3</v>
      </c>
      <c r="D13" s="16"/>
      <c r="E13" s="16"/>
      <c r="G13" s="26">
        <v>0.02</v>
      </c>
    </row>
    <row r="14" spans="2:5" ht="12.75">
      <c r="B14" s="29"/>
      <c r="C14" s="5"/>
      <c r="D14" s="5"/>
      <c r="E14" s="5"/>
    </row>
    <row r="15" spans="2:7" ht="12.75">
      <c r="B15" s="5">
        <v>0</v>
      </c>
      <c r="C15" s="5">
        <v>4</v>
      </c>
      <c r="D15" s="5">
        <f>$G$16</f>
        <v>100</v>
      </c>
      <c r="E15" s="5">
        <f>D15*(1+$G$13)^C15</f>
        <v>108.243216</v>
      </c>
      <c r="G15" s="27" t="s">
        <v>11</v>
      </c>
    </row>
    <row r="16" spans="2:7" ht="12.75">
      <c r="B16" s="5">
        <v>1</v>
      </c>
      <c r="C16" s="5">
        <v>3</v>
      </c>
      <c r="D16" s="5">
        <f>$G$16</f>
        <v>100</v>
      </c>
      <c r="E16" s="5">
        <f>D16*(1+$G$13)^C16</f>
        <v>106.12079999999999</v>
      </c>
      <c r="G16" s="15">
        <v>100</v>
      </c>
    </row>
    <row r="17" spans="2:5" ht="12.75">
      <c r="B17" s="5">
        <v>2</v>
      </c>
      <c r="C17" s="5">
        <v>2</v>
      </c>
      <c r="D17" s="5">
        <f>$G$16</f>
        <v>100</v>
      </c>
      <c r="E17" s="5">
        <f>D17*(1+$G$13)^C17</f>
        <v>104.03999999999999</v>
      </c>
    </row>
    <row r="18" spans="2:5" ht="12.75">
      <c r="B18" s="5">
        <v>3</v>
      </c>
      <c r="C18" s="5">
        <v>1</v>
      </c>
      <c r="D18" s="5">
        <f>$G$16</f>
        <v>100</v>
      </c>
      <c r="E18" s="5">
        <f>D18*(1+$G$13)^C18</f>
        <v>102</v>
      </c>
    </row>
    <row r="19" spans="2:5" ht="12.75">
      <c r="B19" s="6">
        <v>4</v>
      </c>
      <c r="C19" s="6" t="s">
        <v>6</v>
      </c>
      <c r="D19" s="6" t="s">
        <v>6</v>
      </c>
      <c r="E19" s="6" t="s">
        <v>6</v>
      </c>
    </row>
    <row r="21" spans="4:5" ht="12.75">
      <c r="D21" t="s">
        <v>7</v>
      </c>
      <c r="E21" s="21">
        <f>SUM(E15:E20)</f>
        <v>420.40401599999996</v>
      </c>
    </row>
    <row r="22" ht="12.75">
      <c r="E22" s="46"/>
    </row>
    <row r="23" spans="3:5" ht="12.75">
      <c r="C23" s="22" t="s">
        <v>14</v>
      </c>
      <c r="D23" s="23"/>
      <c r="E23" s="24">
        <f>FV(2%,4,-100,,1)</f>
        <v>420.40401599999984</v>
      </c>
    </row>
    <row r="26" ht="12.75">
      <c r="F26" t="s">
        <v>21</v>
      </c>
    </row>
  </sheetData>
  <printOptions/>
  <pageMargins left="0.75" right="0.75" top="1" bottom="1" header="0" footer="0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F23" sqref="F23"/>
    </sheetView>
  </sheetViews>
  <sheetFormatPr defaultColWidth="11.421875" defaultRowHeight="12.75"/>
  <cols>
    <col min="3" max="3" width="13.140625" style="0" customWidth="1"/>
    <col min="5" max="5" width="12.140625" style="0" bestFit="1" customWidth="1"/>
    <col min="7" max="7" width="12.7109375" style="0" customWidth="1"/>
  </cols>
  <sheetData>
    <row r="1" spans="1:7" ht="12.75">
      <c r="A1" t="s">
        <v>8</v>
      </c>
      <c r="C1" s="10" t="s">
        <v>23</v>
      </c>
      <c r="D1" s="10"/>
      <c r="E1" s="10"/>
      <c r="F1" s="10"/>
      <c r="G1" s="10"/>
    </row>
    <row r="2" ht="12.75">
      <c r="C2" s="10" t="s">
        <v>24</v>
      </c>
    </row>
    <row r="12" spans="2:7" ht="12.75">
      <c r="B12" s="11" t="s">
        <v>1</v>
      </c>
      <c r="C12" s="12" t="s">
        <v>2</v>
      </c>
      <c r="D12" s="12" t="s">
        <v>5</v>
      </c>
      <c r="E12" s="13" t="s">
        <v>17</v>
      </c>
      <c r="G12" s="27" t="s">
        <v>20</v>
      </c>
    </row>
    <row r="13" spans="2:7" ht="12.75">
      <c r="B13" s="14"/>
      <c r="C13" s="15" t="s">
        <v>16</v>
      </c>
      <c r="D13" s="16"/>
      <c r="E13" s="17" t="s">
        <v>18</v>
      </c>
      <c r="G13" s="12" t="s">
        <v>9</v>
      </c>
    </row>
    <row r="14" spans="2:7" ht="12.75">
      <c r="B14" s="2">
        <v>0</v>
      </c>
      <c r="C14" s="5">
        <v>0</v>
      </c>
      <c r="D14" s="5">
        <f>$G$18</f>
        <v>500</v>
      </c>
      <c r="E14" s="8">
        <f>D14/(1+$G$15)^C14</f>
        <v>500</v>
      </c>
      <c r="G14" s="18" t="s">
        <v>10</v>
      </c>
    </row>
    <row r="15" spans="2:7" ht="12.75">
      <c r="B15" s="2">
        <v>1</v>
      </c>
      <c r="C15" s="5">
        <v>1</v>
      </c>
      <c r="D15" s="5">
        <f>$G$18</f>
        <v>500</v>
      </c>
      <c r="E15" s="3">
        <f>D15/(1+$G$15)^C15</f>
        <v>485.43689320388347</v>
      </c>
      <c r="G15" s="19">
        <v>0.03</v>
      </c>
    </row>
    <row r="16" spans="2:5" ht="12.75">
      <c r="B16" s="2">
        <v>2</v>
      </c>
      <c r="C16" s="5">
        <v>2</v>
      </c>
      <c r="D16" s="5">
        <f>$G$18</f>
        <v>500</v>
      </c>
      <c r="E16" s="3">
        <f>D16/(1+$G$15)^C16</f>
        <v>471.2979545668772</v>
      </c>
    </row>
    <row r="17" spans="2:7" ht="12.75">
      <c r="B17" s="2">
        <v>3</v>
      </c>
      <c r="C17" s="5">
        <v>3</v>
      </c>
      <c r="D17" s="5">
        <f>$G$18</f>
        <v>500</v>
      </c>
      <c r="E17" s="3">
        <f>D17/(1+$G$15)^C17</f>
        <v>457.57082967657976</v>
      </c>
      <c r="G17" s="12" t="s">
        <v>11</v>
      </c>
    </row>
    <row r="18" spans="2:7" ht="12.75">
      <c r="B18" s="2">
        <v>4</v>
      </c>
      <c r="C18" s="5" t="s">
        <v>6</v>
      </c>
      <c r="D18" s="5" t="s">
        <v>6</v>
      </c>
      <c r="E18" s="7" t="s">
        <v>6</v>
      </c>
      <c r="G18" s="20">
        <v>500</v>
      </c>
    </row>
    <row r="19" spans="2:5" ht="12.75">
      <c r="B19" s="1" t="s">
        <v>6</v>
      </c>
      <c r="C19" s="6" t="s">
        <v>6</v>
      </c>
      <c r="D19" s="6" t="s">
        <v>6</v>
      </c>
      <c r="E19" s="4" t="s">
        <v>6</v>
      </c>
    </row>
    <row r="21" spans="4:5" ht="12.75">
      <c r="D21" t="s">
        <v>7</v>
      </c>
      <c r="E21" s="21">
        <f>SUM(E14:E20)</f>
        <v>1914.3056774473405</v>
      </c>
    </row>
    <row r="22" ht="12.75">
      <c r="E22" s="46"/>
    </row>
    <row r="23" spans="3:5" ht="12.75">
      <c r="C23" s="22" t="s">
        <v>14</v>
      </c>
      <c r="D23" s="23"/>
      <c r="E23" s="24">
        <f>PV(3%,4,-500,,1)</f>
        <v>1914.3056774473398</v>
      </c>
    </row>
    <row r="24" ht="12.75">
      <c r="B24" t="s">
        <v>22</v>
      </c>
    </row>
  </sheetData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2">
      <selection activeCell="G28" sqref="G28"/>
    </sheetView>
  </sheetViews>
  <sheetFormatPr defaultColWidth="11.421875" defaultRowHeight="12.75"/>
  <cols>
    <col min="2" max="2" width="11.8515625" style="0" customWidth="1"/>
    <col min="3" max="3" width="18.28125" style="0" customWidth="1"/>
    <col min="5" max="5" width="13.28125" style="0" customWidth="1"/>
    <col min="7" max="7" width="13.00390625" style="0" customWidth="1"/>
  </cols>
  <sheetData>
    <row r="1" spans="1:7" ht="12.75">
      <c r="A1" t="s">
        <v>13</v>
      </c>
      <c r="C1" s="10" t="s">
        <v>25</v>
      </c>
      <c r="D1" s="10"/>
      <c r="E1" s="10"/>
      <c r="F1" s="10"/>
      <c r="G1" s="10"/>
    </row>
    <row r="2" ht="12.75">
      <c r="C2" s="10" t="s">
        <v>24</v>
      </c>
    </row>
    <row r="9" ht="12.75">
      <c r="I9" s="30"/>
    </row>
    <row r="10" spans="2:9" ht="12.75">
      <c r="B10" s="10" t="s">
        <v>14</v>
      </c>
      <c r="I10" s="30"/>
    </row>
    <row r="11" spans="2:9" ht="12.75">
      <c r="B11" s="31" t="s">
        <v>31</v>
      </c>
      <c r="C11" s="32" t="s">
        <v>32</v>
      </c>
      <c r="D11" s="33">
        <f>PMT(3%,4,,5000,1)</f>
        <v>-1160.3254621023425</v>
      </c>
      <c r="I11" s="30"/>
    </row>
    <row r="15" ht="12.75">
      <c r="C15" s="10" t="s">
        <v>33</v>
      </c>
    </row>
    <row r="16" spans="2:7" ht="12.75">
      <c r="B16" s="11" t="s">
        <v>1</v>
      </c>
      <c r="C16" s="12" t="s">
        <v>2</v>
      </c>
      <c r="D16" s="12" t="s">
        <v>5</v>
      </c>
      <c r="E16" s="13" t="s">
        <v>17</v>
      </c>
      <c r="G16" s="27" t="s">
        <v>20</v>
      </c>
    </row>
    <row r="17" spans="2:7" ht="12.75">
      <c r="B17" s="14"/>
      <c r="C17" s="15" t="s">
        <v>3</v>
      </c>
      <c r="D17" s="16"/>
      <c r="E17" s="17" t="s">
        <v>19</v>
      </c>
      <c r="G17" s="12" t="s">
        <v>9</v>
      </c>
    </row>
    <row r="18" spans="2:7" ht="12.75">
      <c r="B18" s="2">
        <v>0</v>
      </c>
      <c r="C18" s="5">
        <v>4</v>
      </c>
      <c r="D18" s="5">
        <f>$G$22</f>
        <v>1160.3254621023425</v>
      </c>
      <c r="E18" s="8">
        <f>D18*(1+$G$19)^C18</f>
        <v>1305.9565300635074</v>
      </c>
      <c r="G18" s="18" t="s">
        <v>10</v>
      </c>
    </row>
    <row r="19" spans="2:7" ht="12.75">
      <c r="B19" s="2">
        <v>1</v>
      </c>
      <c r="C19" s="5">
        <v>3</v>
      </c>
      <c r="D19" s="5">
        <f>$G$22</f>
        <v>1160.3254621023425</v>
      </c>
      <c r="E19" s="8">
        <f>D19*(1+$G$19)^C19</f>
        <v>1267.9189612267064</v>
      </c>
      <c r="G19" s="19">
        <v>0.03</v>
      </c>
    </row>
    <row r="20" spans="2:5" ht="12.75">
      <c r="B20" s="2">
        <v>2</v>
      </c>
      <c r="C20" s="5">
        <v>2</v>
      </c>
      <c r="D20" s="5">
        <f>$G$22</f>
        <v>1160.3254621023425</v>
      </c>
      <c r="E20" s="8">
        <f>D20*(1+$G$19)^C20</f>
        <v>1230.989282744375</v>
      </c>
    </row>
    <row r="21" spans="2:7" ht="12.75">
      <c r="B21" s="2">
        <v>3</v>
      </c>
      <c r="C21" s="5">
        <v>1</v>
      </c>
      <c r="D21" s="5">
        <f>$G$22</f>
        <v>1160.3254621023425</v>
      </c>
      <c r="E21" s="8">
        <f>D21*(1+$G$19)^C21</f>
        <v>1195.1352259654127</v>
      </c>
      <c r="G21" s="12" t="s">
        <v>11</v>
      </c>
    </row>
    <row r="22" spans="2:7" ht="12.75">
      <c r="B22" s="2">
        <v>4</v>
      </c>
      <c r="C22" s="5" t="s">
        <v>6</v>
      </c>
      <c r="D22" s="5" t="s">
        <v>6</v>
      </c>
      <c r="E22" s="7" t="s">
        <v>6</v>
      </c>
      <c r="G22" s="20">
        <f>D11*(-1)</f>
        <v>1160.3254621023425</v>
      </c>
    </row>
    <row r="23" spans="2:5" ht="12.75">
      <c r="B23" s="1" t="s">
        <v>6</v>
      </c>
      <c r="C23" s="6" t="s">
        <v>6</v>
      </c>
      <c r="D23" s="6" t="s">
        <v>6</v>
      </c>
      <c r="E23" s="4" t="s">
        <v>6</v>
      </c>
    </row>
    <row r="25" spans="4:5" ht="12.75">
      <c r="D25" t="s">
        <v>7</v>
      </c>
      <c r="E25" s="47">
        <f>SUM(E18:E24)</f>
        <v>5000.000000000002</v>
      </c>
    </row>
    <row r="30" ht="12.75">
      <c r="F30" t="s">
        <v>6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Plaza Vidaurre</dc:creator>
  <cp:keywords/>
  <dc:description/>
  <cp:lastModifiedBy>Marco Plaza Vidaurre</cp:lastModifiedBy>
  <dcterms:created xsi:type="dcterms:W3CDTF">2003-10-16T02:36:19Z</dcterms:created>
  <dcterms:modified xsi:type="dcterms:W3CDTF">2003-11-02T21:28:14Z</dcterms:modified>
  <cp:category/>
  <cp:version/>
  <cp:contentType/>
  <cp:contentStatus/>
</cp:coreProperties>
</file>