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firstSheet="1" activeTab="4"/>
  </bookViews>
  <sheets>
    <sheet name="ejerc VI.7" sheetId="1" r:id="rId1"/>
    <sheet name="ejerc VI.6" sheetId="2" r:id="rId2"/>
    <sheet name="ejerc VI.5" sheetId="3" r:id="rId3"/>
    <sheet name="ejerc VI.4" sheetId="4" r:id="rId4"/>
    <sheet name="ejerc VI.1" sheetId="5" r:id="rId5"/>
    <sheet name="ejerc VI.2" sheetId="6" r:id="rId6"/>
    <sheet name="ejerc VI.3" sheetId="7" r:id="rId7"/>
  </sheets>
  <definedNames/>
  <calcPr fullCalcOnLoad="1"/>
</workbook>
</file>

<file path=xl/sharedStrings.xml><?xml version="1.0" encoding="utf-8"?>
<sst xmlns="http://schemas.openxmlformats.org/spreadsheetml/2006/main" count="158" uniqueCount="39">
  <si>
    <t>EJERCICIO 1</t>
  </si>
  <si>
    <t>n</t>
  </si>
  <si>
    <t>periodos de</t>
  </si>
  <si>
    <t>capitalización</t>
  </si>
  <si>
    <t>valor futuro</t>
  </si>
  <si>
    <t>rentas</t>
  </si>
  <si>
    <t xml:space="preserve"> </t>
  </si>
  <si>
    <t>suma   =</t>
  </si>
  <si>
    <t>EJERCICIO 2</t>
  </si>
  <si>
    <t>tasa de</t>
  </si>
  <si>
    <t>interés</t>
  </si>
  <si>
    <t>renta</t>
  </si>
  <si>
    <t>tasa de interés</t>
  </si>
  <si>
    <t>EJERCICIO 3</t>
  </si>
  <si>
    <t>valor presente</t>
  </si>
  <si>
    <t>fórmula excel</t>
  </si>
  <si>
    <t>fórmula de excel</t>
  </si>
  <si>
    <t>EJERCICIO 4</t>
  </si>
  <si>
    <t>actualización</t>
  </si>
  <si>
    <t xml:space="preserve">  </t>
  </si>
  <si>
    <t>fórmula =</t>
  </si>
  <si>
    <t>fórmula de excel  =</t>
  </si>
  <si>
    <t>S</t>
  </si>
  <si>
    <t>carga de datos</t>
  </si>
  <si>
    <t>P</t>
  </si>
  <si>
    <t xml:space="preserve">   P</t>
  </si>
  <si>
    <t>capítulo VI del texto : Manual de Matemática Financiera; Carlos Aliaga</t>
  </si>
  <si>
    <t>"Anualidades Vencidas"</t>
  </si>
  <si>
    <t>Capítulo VI del texto : Manual de Matemática Financiera; Carlos Aliaga</t>
  </si>
  <si>
    <t>EJERCICIO 5</t>
  </si>
  <si>
    <t>renta =</t>
  </si>
  <si>
    <t>pago(3%,4,,5000) =</t>
  </si>
  <si>
    <t>cuadro de comprobación del cálculo</t>
  </si>
  <si>
    <t>S/.5,000.00</t>
  </si>
  <si>
    <t>EJERCICIO 6</t>
  </si>
  <si>
    <t>pago(3%,4,8000) =</t>
  </si>
  <si>
    <t>EJERCICIO 7</t>
  </si>
  <si>
    <t># de period, =</t>
  </si>
  <si>
    <t>nper(2%,-500,, 5474.86) =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</si>
</sst>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0000000"/>
    <numFmt numFmtId="188" formatCode="&quot;$&quot;#,##0.000;[Red]\-&quot;$&quot;#,##0.000"/>
    <numFmt numFmtId="189" formatCode="#,##0.00_ ;[Red]\-#,##0.00\ "/>
    <numFmt numFmtId="190" formatCode="[$S/.-280A]\ #,##0.00"/>
    <numFmt numFmtId="191" formatCode="&quot;S/.&quot;\ #,##0.00"/>
    <numFmt numFmtId="192" formatCode="&quot;$&quot;#,##0.0000;[Red]\-&quot;$&quot;#,##0.0000"/>
    <numFmt numFmtId="193" formatCode="&quot;$&quot;#,##0.00000;[Red]\-&quot;$&quot;#,##0.00000"/>
    <numFmt numFmtId="194" formatCode="[$S/.-280A]\ #,##0.000"/>
    <numFmt numFmtId="195" formatCode="[$S/.-280A]\ #,##0.0000"/>
    <numFmt numFmtId="196" formatCode="#,##0.0000_ ;[Red]\-#,##0.0000\ "/>
    <numFmt numFmtId="197" formatCode="#,##0.000_ ;[Red]\-#,##0.000\ "/>
    <numFmt numFmtId="198" formatCode="#,##0.0000"/>
    <numFmt numFmtId="199" formatCode="#,##0.000"/>
  </numFmts>
  <fonts count="3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89" fontId="0" fillId="0" borderId="0" xfId="0" applyNumberFormat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188" fontId="0" fillId="2" borderId="12" xfId="0" applyNumberFormat="1" applyFill="1" applyBorder="1" applyAlignment="1">
      <alignment/>
    </xf>
    <xf numFmtId="191" fontId="0" fillId="2" borderId="12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10" fontId="0" fillId="2" borderId="6" xfId="19" applyNumberFormat="1" applyFill="1" applyBorder="1" applyAlignment="1">
      <alignment horizontal="center"/>
    </xf>
    <xf numFmtId="167" fontId="0" fillId="2" borderId="12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" fillId="0" borderId="0" xfId="0" applyFont="1" applyAlignment="1">
      <alignment/>
    </xf>
    <xf numFmtId="0" fontId="0" fillId="3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8" fontId="0" fillId="2" borderId="12" xfId="0" applyNumberFormat="1" applyFill="1" applyBorder="1" applyAlignment="1">
      <alignment/>
    </xf>
    <xf numFmtId="190" fontId="0" fillId="2" borderId="12" xfId="0" applyNumberFormat="1" applyFill="1" applyBorder="1" applyAlignment="1">
      <alignment/>
    </xf>
    <xf numFmtId="190" fontId="0" fillId="2" borderId="6" xfId="0" applyNumberFormat="1" applyFill="1" applyBorder="1" applyAlignment="1">
      <alignment horizontal="center"/>
    </xf>
    <xf numFmtId="190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/>
    </xf>
    <xf numFmtId="9" fontId="0" fillId="2" borderId="6" xfId="19" applyFill="1" applyBorder="1" applyAlignment="1">
      <alignment horizontal="center"/>
    </xf>
    <xf numFmtId="0" fontId="0" fillId="0" borderId="0" xfId="0" applyBorder="1" applyAlignment="1">
      <alignment/>
    </xf>
    <xf numFmtId="192" fontId="0" fillId="0" borderId="0" xfId="0" applyNumberFormat="1" applyFill="1" applyBorder="1" applyAlignment="1">
      <alignment/>
    </xf>
    <xf numFmtId="195" fontId="0" fillId="2" borderId="6" xfId="0" applyNumberFormat="1" applyFill="1" applyBorder="1" applyAlignment="1">
      <alignment horizontal="center"/>
    </xf>
    <xf numFmtId="195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2" fontId="0" fillId="2" borderId="12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90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190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189" fontId="2" fillId="2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3</xdr:col>
      <xdr:colOff>666750</xdr:colOff>
      <xdr:row>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647700"/>
          <a:ext cx="2790825" cy="838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¿Cuántos depósitos de fin de mes de S/.500.00 serán necesarios ahorrar para acumular un monto de S/.5,474.86 en un banco que paga una TNA el 24% con capitalización mensual?</a:t>
          </a:r>
        </a:p>
      </xdr:txBody>
    </xdr:sp>
    <xdr:clientData/>
  </xdr:twoCellAnchor>
  <xdr:twoCellAnchor>
    <xdr:from>
      <xdr:col>1</xdr:col>
      <xdr:colOff>0</xdr:colOff>
      <xdr:row>38</xdr:row>
      <xdr:rowOff>19050</xdr:rowOff>
    </xdr:from>
    <xdr:to>
      <xdr:col>6</xdr:col>
      <xdr:colOff>723900</xdr:colOff>
      <xdr:row>38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762000" y="6172200"/>
          <a:ext cx="5162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39</xdr:row>
      <xdr:rowOff>66675</xdr:rowOff>
    </xdr:from>
    <xdr:to>
      <xdr:col>6</xdr:col>
      <xdr:colOff>19050</xdr:colOff>
      <xdr:row>41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09625" y="6381750"/>
          <a:ext cx="4410075" cy="2952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        1       2      3           .....................................................  10     meses  </a:t>
          </a:r>
        </a:p>
      </xdr:txBody>
    </xdr:sp>
    <xdr:clientData/>
  </xdr:twoCellAnchor>
  <xdr:twoCellAnchor>
    <xdr:from>
      <xdr:col>1</xdr:col>
      <xdr:colOff>47625</xdr:colOff>
      <xdr:row>35</xdr:row>
      <xdr:rowOff>142875</xdr:rowOff>
    </xdr:from>
    <xdr:to>
      <xdr:col>6</xdr:col>
      <xdr:colOff>28575</xdr:colOff>
      <xdr:row>37</xdr:row>
      <xdr:rowOff>114300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09625" y="5810250"/>
          <a:ext cx="4419600" cy="2952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R       R      R       .....................................................   R  </a:t>
          </a:r>
        </a:p>
      </xdr:txBody>
    </xdr:sp>
    <xdr:clientData/>
  </xdr:twoCellAnchor>
  <xdr:twoCellAnchor>
    <xdr:from>
      <xdr:col>1</xdr:col>
      <xdr:colOff>542925</xdr:colOff>
      <xdr:row>38</xdr:row>
      <xdr:rowOff>28575</xdr:rowOff>
    </xdr:from>
    <xdr:to>
      <xdr:col>1</xdr:col>
      <xdr:colOff>542925</xdr:colOff>
      <xdr:row>42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304925" y="6181725"/>
          <a:ext cx="0" cy="619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38</xdr:row>
      <xdr:rowOff>38100</xdr:rowOff>
    </xdr:from>
    <xdr:to>
      <xdr:col>2</xdr:col>
      <xdr:colOff>104775</xdr:colOff>
      <xdr:row>41</xdr:row>
      <xdr:rowOff>152400</xdr:rowOff>
    </xdr:to>
    <xdr:sp>
      <xdr:nvSpPr>
        <xdr:cNvPr id="6" name="Line 7"/>
        <xdr:cNvSpPr>
          <a:spLocks/>
        </xdr:cNvSpPr>
      </xdr:nvSpPr>
      <xdr:spPr>
        <a:xfrm>
          <a:off x="1628775" y="6191250"/>
          <a:ext cx="0" cy="600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38</xdr:row>
      <xdr:rowOff>47625</xdr:rowOff>
    </xdr:from>
    <xdr:to>
      <xdr:col>2</xdr:col>
      <xdr:colOff>419100</xdr:colOff>
      <xdr:row>41</xdr:row>
      <xdr:rowOff>142875</xdr:rowOff>
    </xdr:to>
    <xdr:sp>
      <xdr:nvSpPr>
        <xdr:cNvPr id="7" name="Line 8"/>
        <xdr:cNvSpPr>
          <a:spLocks/>
        </xdr:cNvSpPr>
      </xdr:nvSpPr>
      <xdr:spPr>
        <a:xfrm flipH="1">
          <a:off x="1943100" y="6200775"/>
          <a:ext cx="0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38</xdr:row>
      <xdr:rowOff>38100</xdr:rowOff>
    </xdr:from>
    <xdr:to>
      <xdr:col>5</xdr:col>
      <xdr:colOff>38100</xdr:colOff>
      <xdr:row>42</xdr:row>
      <xdr:rowOff>66675</xdr:rowOff>
    </xdr:to>
    <xdr:sp>
      <xdr:nvSpPr>
        <xdr:cNvPr id="8" name="Line 9"/>
        <xdr:cNvSpPr>
          <a:spLocks/>
        </xdr:cNvSpPr>
      </xdr:nvSpPr>
      <xdr:spPr>
        <a:xfrm flipH="1">
          <a:off x="4476750" y="6191250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32</xdr:row>
      <xdr:rowOff>66675</xdr:rowOff>
    </xdr:from>
    <xdr:to>
      <xdr:col>5</xdr:col>
      <xdr:colOff>38100</xdr:colOff>
      <xdr:row>38</xdr:row>
      <xdr:rowOff>28575</xdr:rowOff>
    </xdr:to>
    <xdr:sp>
      <xdr:nvSpPr>
        <xdr:cNvPr id="9" name="Line 10"/>
        <xdr:cNvSpPr>
          <a:spLocks/>
        </xdr:cNvSpPr>
      </xdr:nvSpPr>
      <xdr:spPr>
        <a:xfrm flipH="1" flipV="1">
          <a:off x="4476750" y="5248275"/>
          <a:ext cx="0" cy="9334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9525</xdr:rowOff>
    </xdr:from>
    <xdr:to>
      <xdr:col>4</xdr:col>
      <xdr:colOff>714375</xdr:colOff>
      <xdr:row>35</xdr:row>
      <xdr:rowOff>19050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676650" y="5353050"/>
          <a:ext cx="714375" cy="333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S/.5,474.86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0</xdr:rowOff>
    </xdr:from>
    <xdr:to>
      <xdr:col>4</xdr:col>
      <xdr:colOff>666750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52575" y="809625"/>
          <a:ext cx="2543175" cy="11144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¿Cuál será la cuota constante a pagar por un préstamo bancario de S/8,000.00, reembolsable en 4 cuotas cada fin de mes?. El banco cobra una TNA del 36% con capitalización mensual.</a:t>
          </a:r>
        </a:p>
      </xdr:txBody>
    </xdr:sp>
    <xdr:clientData/>
  </xdr:twoCellAnchor>
  <xdr:twoCellAnchor>
    <xdr:from>
      <xdr:col>2</xdr:col>
      <xdr:colOff>0</xdr:colOff>
      <xdr:row>31</xdr:row>
      <xdr:rowOff>9525</xdr:rowOff>
    </xdr:from>
    <xdr:to>
      <xdr:col>6</xdr:col>
      <xdr:colOff>647700</xdr:colOff>
      <xdr:row>41</xdr:row>
      <xdr:rowOff>76200</xdr:rowOff>
    </xdr:to>
    <xdr:grpSp>
      <xdr:nvGrpSpPr>
        <xdr:cNvPr id="2" name="Group 11"/>
        <xdr:cNvGrpSpPr>
          <a:grpSpLocks/>
        </xdr:cNvGrpSpPr>
      </xdr:nvGrpSpPr>
      <xdr:grpSpPr>
        <a:xfrm>
          <a:off x="1524000" y="5029200"/>
          <a:ext cx="4267200" cy="1685925"/>
          <a:chOff x="235" y="503"/>
          <a:chExt cx="448" cy="177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>
            <a:off x="235" y="606"/>
            <a:ext cx="388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240" y="628"/>
            <a:ext cx="443" cy="31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0                     1                      2                     3                  4    meses  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240" y="568"/>
            <a:ext cx="443" cy="31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                      R                  R                   R                  R  </a:t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>
            <a:off x="345" y="607"/>
            <a:ext cx="0" cy="7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H="1">
            <a:off x="452" y="608"/>
            <a:ext cx="0" cy="7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 flipH="1">
            <a:off x="540" y="609"/>
            <a:ext cx="0" cy="7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H="1">
            <a:off x="621" y="608"/>
            <a:ext cx="0" cy="7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 flipH="1" flipV="1">
            <a:off x="239" y="509"/>
            <a:ext cx="0" cy="98"/>
          </a:xfrm>
          <a:prstGeom prst="line">
            <a:avLst/>
          </a:prstGeom>
          <a:noFill/>
          <a:ln w="9525" cmpd="sng">
            <a:solidFill>
              <a:srgbClr val="008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0"/>
          <xdr:cNvSpPr txBox="1">
            <a:spLocks noChangeArrowheads="1"/>
          </xdr:cNvSpPr>
        </xdr:nvSpPr>
        <xdr:spPr>
          <a:xfrm>
            <a:off x="246" y="503"/>
            <a:ext cx="92" cy="35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S/.8,000.00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3</xdr:col>
      <xdr:colOff>666750</xdr:colOff>
      <xdr:row>13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647700"/>
          <a:ext cx="2514600" cy="14859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Una empresa ha decidido adquirir dentro de 4 meses un grupo electrógeno cuyo precio estima en S/.5,000.00. ¿Qué importe constante debe ahorrar en un banco durante 4 meses, si el banco paga una TNA del 36% con capitalización mensual, a fin de disponer ese monto al vencimiento de dicho plazo?</a:t>
          </a:r>
        </a:p>
      </xdr:txBody>
    </xdr:sp>
    <xdr:clientData/>
  </xdr:twoCellAnchor>
  <xdr:twoCellAnchor>
    <xdr:from>
      <xdr:col>1</xdr:col>
      <xdr:colOff>714375</xdr:colOff>
      <xdr:row>34</xdr:row>
      <xdr:rowOff>104775</xdr:rowOff>
    </xdr:from>
    <xdr:to>
      <xdr:col>6</xdr:col>
      <xdr:colOff>28575</xdr:colOff>
      <xdr:row>34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476375" y="5610225"/>
          <a:ext cx="36671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152400</xdr:rowOff>
    </xdr:from>
    <xdr:to>
      <xdr:col>6</xdr:col>
      <xdr:colOff>600075</xdr:colOff>
      <xdr:row>37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5819775"/>
          <a:ext cx="4191000" cy="2952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                     1                      2                     3                  4    meses  </a:t>
          </a:r>
        </a:p>
      </xdr:txBody>
    </xdr:sp>
    <xdr:clientData/>
  </xdr:twoCellAnchor>
  <xdr:twoCellAnchor>
    <xdr:from>
      <xdr:col>2</xdr:col>
      <xdr:colOff>0</xdr:colOff>
      <xdr:row>32</xdr:row>
      <xdr:rowOff>66675</xdr:rowOff>
    </xdr:from>
    <xdr:to>
      <xdr:col>6</xdr:col>
      <xdr:colOff>600075</xdr:colOff>
      <xdr:row>34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0" y="5248275"/>
          <a:ext cx="4191000" cy="2952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R                  R                   R                  R  </a:t>
          </a:r>
        </a:p>
      </xdr:txBody>
    </xdr:sp>
    <xdr:clientData/>
  </xdr:twoCellAnchor>
  <xdr:twoCellAnchor>
    <xdr:from>
      <xdr:col>2</xdr:col>
      <xdr:colOff>1000125</xdr:colOff>
      <xdr:row>34</xdr:row>
      <xdr:rowOff>114300</xdr:rowOff>
    </xdr:from>
    <xdr:to>
      <xdr:col>2</xdr:col>
      <xdr:colOff>1000125</xdr:colOff>
      <xdr:row>38</xdr:row>
      <xdr:rowOff>142875</xdr:rowOff>
    </xdr:to>
    <xdr:sp>
      <xdr:nvSpPr>
        <xdr:cNvPr id="5" name="Line 5"/>
        <xdr:cNvSpPr>
          <a:spLocks/>
        </xdr:cNvSpPr>
      </xdr:nvSpPr>
      <xdr:spPr>
        <a:xfrm flipH="1">
          <a:off x="2524125" y="5619750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123825</xdr:rowOff>
    </xdr:from>
    <xdr:to>
      <xdr:col>4</xdr:col>
      <xdr:colOff>0</xdr:colOff>
      <xdr:row>38</xdr:row>
      <xdr:rowOff>152400</xdr:rowOff>
    </xdr:to>
    <xdr:sp>
      <xdr:nvSpPr>
        <xdr:cNvPr id="6" name="Line 6"/>
        <xdr:cNvSpPr>
          <a:spLocks/>
        </xdr:cNvSpPr>
      </xdr:nvSpPr>
      <xdr:spPr>
        <a:xfrm flipH="1">
          <a:off x="3486150" y="5629275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133350</xdr:rowOff>
    </xdr:from>
    <xdr:to>
      <xdr:col>5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352925" y="5638800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123825</xdr:rowOff>
    </xdr:from>
    <xdr:to>
      <xdr:col>6</xdr:col>
      <xdr:colOff>9525</xdr:colOff>
      <xdr:row>38</xdr:row>
      <xdr:rowOff>152400</xdr:rowOff>
    </xdr:to>
    <xdr:sp>
      <xdr:nvSpPr>
        <xdr:cNvPr id="8" name="Line 8"/>
        <xdr:cNvSpPr>
          <a:spLocks/>
        </xdr:cNvSpPr>
      </xdr:nvSpPr>
      <xdr:spPr>
        <a:xfrm flipH="1">
          <a:off x="5124450" y="5629275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142875</xdr:rowOff>
    </xdr:from>
    <xdr:to>
      <xdr:col>6</xdr:col>
      <xdr:colOff>19050</xdr:colOff>
      <xdr:row>34</xdr:row>
      <xdr:rowOff>114300</xdr:rowOff>
    </xdr:to>
    <xdr:sp>
      <xdr:nvSpPr>
        <xdr:cNvPr id="9" name="Line 10"/>
        <xdr:cNvSpPr>
          <a:spLocks/>
        </xdr:cNvSpPr>
      </xdr:nvSpPr>
      <xdr:spPr>
        <a:xfrm flipH="1" flipV="1">
          <a:off x="5124450" y="4676775"/>
          <a:ext cx="9525" cy="9429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123825</xdr:rowOff>
    </xdr:from>
    <xdr:to>
      <xdr:col>3</xdr:col>
      <xdr:colOff>666750</xdr:colOff>
      <xdr:row>13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771525"/>
          <a:ext cx="2409825" cy="1362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empresa X decide cancelar las 4 últimas cuotas fijas insolutas de un préstamo contraído con una entidad financiera ascendente cada una a S/. 500, las mismas que vencerán dentro de 30, 60 90 y 120 días, respectivamente. ¿Qué importe dederá cancelar hoy si al TEM es del 5%</a:t>
          </a:r>
        </a:p>
      </xdr:txBody>
    </xdr:sp>
    <xdr:clientData/>
  </xdr:twoCellAnchor>
  <xdr:twoCellAnchor>
    <xdr:from>
      <xdr:col>1</xdr:col>
      <xdr:colOff>714375</xdr:colOff>
      <xdr:row>34</xdr:row>
      <xdr:rowOff>104775</xdr:rowOff>
    </xdr:from>
    <xdr:to>
      <xdr:col>6</xdr:col>
      <xdr:colOff>28575</xdr:colOff>
      <xdr:row>34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476375" y="5610225"/>
          <a:ext cx="3457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152400</xdr:rowOff>
    </xdr:from>
    <xdr:to>
      <xdr:col>6</xdr:col>
      <xdr:colOff>600075</xdr:colOff>
      <xdr:row>37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5819775"/>
          <a:ext cx="3981450" cy="2952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                   30                  60                       90                 120 días  </a:t>
          </a:r>
        </a:p>
      </xdr:txBody>
    </xdr:sp>
    <xdr:clientData/>
  </xdr:twoCellAnchor>
  <xdr:twoCellAnchor>
    <xdr:from>
      <xdr:col>2</xdr:col>
      <xdr:colOff>0</xdr:colOff>
      <xdr:row>32</xdr:row>
      <xdr:rowOff>66675</xdr:rowOff>
    </xdr:from>
    <xdr:to>
      <xdr:col>6</xdr:col>
      <xdr:colOff>600075</xdr:colOff>
      <xdr:row>34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0" y="5248275"/>
          <a:ext cx="3981450" cy="2952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R                  R                   R                  R  </a:t>
          </a:r>
        </a:p>
      </xdr:txBody>
    </xdr:sp>
    <xdr:clientData/>
  </xdr:twoCellAnchor>
  <xdr:twoCellAnchor>
    <xdr:from>
      <xdr:col>2</xdr:col>
      <xdr:colOff>1000125</xdr:colOff>
      <xdr:row>34</xdr:row>
      <xdr:rowOff>114300</xdr:rowOff>
    </xdr:from>
    <xdr:to>
      <xdr:col>2</xdr:col>
      <xdr:colOff>1000125</xdr:colOff>
      <xdr:row>38</xdr:row>
      <xdr:rowOff>142875</xdr:rowOff>
    </xdr:to>
    <xdr:sp>
      <xdr:nvSpPr>
        <xdr:cNvPr id="5" name="Line 5"/>
        <xdr:cNvSpPr>
          <a:spLocks/>
        </xdr:cNvSpPr>
      </xdr:nvSpPr>
      <xdr:spPr>
        <a:xfrm flipH="1">
          <a:off x="2524125" y="5619750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123825</xdr:rowOff>
    </xdr:from>
    <xdr:to>
      <xdr:col>4</xdr:col>
      <xdr:colOff>0</xdr:colOff>
      <xdr:row>38</xdr:row>
      <xdr:rowOff>152400</xdr:rowOff>
    </xdr:to>
    <xdr:sp>
      <xdr:nvSpPr>
        <xdr:cNvPr id="6" name="Line 6"/>
        <xdr:cNvSpPr>
          <a:spLocks/>
        </xdr:cNvSpPr>
      </xdr:nvSpPr>
      <xdr:spPr>
        <a:xfrm flipH="1">
          <a:off x="3295650" y="5629275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133350</xdr:rowOff>
    </xdr:from>
    <xdr:to>
      <xdr:col>5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143375" y="5638800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123825</xdr:rowOff>
    </xdr:from>
    <xdr:to>
      <xdr:col>6</xdr:col>
      <xdr:colOff>9525</xdr:colOff>
      <xdr:row>38</xdr:row>
      <xdr:rowOff>152400</xdr:rowOff>
    </xdr:to>
    <xdr:sp>
      <xdr:nvSpPr>
        <xdr:cNvPr id="8" name="Line 8"/>
        <xdr:cNvSpPr>
          <a:spLocks/>
        </xdr:cNvSpPr>
      </xdr:nvSpPr>
      <xdr:spPr>
        <a:xfrm flipH="1">
          <a:off x="4914900" y="5629275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34</xdr:row>
      <xdr:rowOff>123825</xdr:rowOff>
    </xdr:from>
    <xdr:to>
      <xdr:col>1</xdr:col>
      <xdr:colOff>752475</xdr:colOff>
      <xdr:row>41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514475" y="56292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57150</xdr:rowOff>
    </xdr:from>
    <xdr:to>
      <xdr:col>4</xdr:col>
      <xdr:colOff>542925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704850"/>
          <a:ext cx="2638425" cy="866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 un trabajador ha cotizado a una AFP el equivalente de $360 anual durante sus últimos 5 años de actividad laboral dependiente, ¿qué importe habrá en ese periodo, si percibió una TEA del 10%?</a:t>
          </a:r>
        </a:p>
      </xdr:txBody>
    </xdr:sp>
    <xdr:clientData/>
  </xdr:twoCellAnchor>
  <xdr:twoCellAnchor>
    <xdr:from>
      <xdr:col>1</xdr:col>
      <xdr:colOff>66675</xdr:colOff>
      <xdr:row>31</xdr:row>
      <xdr:rowOff>28575</xdr:rowOff>
    </xdr:from>
    <xdr:to>
      <xdr:col>6</xdr:col>
      <xdr:colOff>695325</xdr:colOff>
      <xdr:row>31</xdr:row>
      <xdr:rowOff>28575</xdr:rowOff>
    </xdr:to>
    <xdr:sp>
      <xdr:nvSpPr>
        <xdr:cNvPr id="2" name="Line 3"/>
        <xdr:cNvSpPr>
          <a:spLocks/>
        </xdr:cNvSpPr>
      </xdr:nvSpPr>
      <xdr:spPr>
        <a:xfrm>
          <a:off x="828675" y="504825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32</xdr:row>
      <xdr:rowOff>19050</xdr:rowOff>
    </xdr:from>
    <xdr:to>
      <xdr:col>6</xdr:col>
      <xdr:colOff>866775</xdr:colOff>
      <xdr:row>34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76275" y="5200650"/>
          <a:ext cx="458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0         1                      2                  3                    4                   5</a:t>
          </a:r>
        </a:p>
      </xdr:txBody>
    </xdr:sp>
    <xdr:clientData/>
  </xdr:twoCellAnchor>
  <xdr:twoCellAnchor>
    <xdr:from>
      <xdr:col>1</xdr:col>
      <xdr:colOff>466725</xdr:colOff>
      <xdr:row>31</xdr:row>
      <xdr:rowOff>38100</xdr:rowOff>
    </xdr:from>
    <xdr:to>
      <xdr:col>1</xdr:col>
      <xdr:colOff>466725</xdr:colOff>
      <xdr:row>34</xdr:row>
      <xdr:rowOff>152400</xdr:rowOff>
    </xdr:to>
    <xdr:sp>
      <xdr:nvSpPr>
        <xdr:cNvPr id="4" name="Line 5"/>
        <xdr:cNvSpPr>
          <a:spLocks/>
        </xdr:cNvSpPr>
      </xdr:nvSpPr>
      <xdr:spPr>
        <a:xfrm flipH="1">
          <a:off x="1228725" y="5057775"/>
          <a:ext cx="0" cy="600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31</xdr:row>
      <xdr:rowOff>38100</xdr:rowOff>
    </xdr:from>
    <xdr:to>
      <xdr:col>2</xdr:col>
      <xdr:colOff>790575</xdr:colOff>
      <xdr:row>34</xdr:row>
      <xdr:rowOff>152400</xdr:rowOff>
    </xdr:to>
    <xdr:sp>
      <xdr:nvSpPr>
        <xdr:cNvPr id="5" name="Line 6"/>
        <xdr:cNvSpPr>
          <a:spLocks/>
        </xdr:cNvSpPr>
      </xdr:nvSpPr>
      <xdr:spPr>
        <a:xfrm flipH="1">
          <a:off x="2028825" y="5057775"/>
          <a:ext cx="0" cy="600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31</xdr:row>
      <xdr:rowOff>57150</xdr:rowOff>
    </xdr:from>
    <xdr:to>
      <xdr:col>3</xdr:col>
      <xdr:colOff>809625</xdr:colOff>
      <xdr:row>34</xdr:row>
      <xdr:rowOff>152400</xdr:rowOff>
    </xdr:to>
    <xdr:sp>
      <xdr:nvSpPr>
        <xdr:cNvPr id="6" name="Line 7"/>
        <xdr:cNvSpPr>
          <a:spLocks/>
        </xdr:cNvSpPr>
      </xdr:nvSpPr>
      <xdr:spPr>
        <a:xfrm flipH="1">
          <a:off x="2857500" y="5076825"/>
          <a:ext cx="0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5</xdr:col>
      <xdr:colOff>9525</xdr:colOff>
      <xdr:row>35</xdr:row>
      <xdr:rowOff>9525</xdr:rowOff>
    </xdr:to>
    <xdr:sp>
      <xdr:nvSpPr>
        <xdr:cNvPr id="7" name="Line 8"/>
        <xdr:cNvSpPr>
          <a:spLocks/>
        </xdr:cNvSpPr>
      </xdr:nvSpPr>
      <xdr:spPr>
        <a:xfrm flipH="1">
          <a:off x="3638550" y="5029200"/>
          <a:ext cx="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31</xdr:row>
      <xdr:rowOff>38100</xdr:rowOff>
    </xdr:from>
    <xdr:to>
      <xdr:col>5</xdr:col>
      <xdr:colOff>752475</xdr:colOff>
      <xdr:row>35</xdr:row>
      <xdr:rowOff>19050</xdr:rowOff>
    </xdr:to>
    <xdr:sp>
      <xdr:nvSpPr>
        <xdr:cNvPr id="8" name="Line 9"/>
        <xdr:cNvSpPr>
          <a:spLocks/>
        </xdr:cNvSpPr>
      </xdr:nvSpPr>
      <xdr:spPr>
        <a:xfrm>
          <a:off x="4381500" y="5057775"/>
          <a:ext cx="0" cy="628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26</xdr:row>
      <xdr:rowOff>28575</xdr:rowOff>
    </xdr:from>
    <xdr:to>
      <xdr:col>5</xdr:col>
      <xdr:colOff>752475</xdr:colOff>
      <xdr:row>31</xdr:row>
      <xdr:rowOff>28575</xdr:rowOff>
    </xdr:to>
    <xdr:sp>
      <xdr:nvSpPr>
        <xdr:cNvPr id="9" name="Line 10"/>
        <xdr:cNvSpPr>
          <a:spLocks/>
        </xdr:cNvSpPr>
      </xdr:nvSpPr>
      <xdr:spPr>
        <a:xfrm flipV="1">
          <a:off x="4381500" y="4238625"/>
          <a:ext cx="0" cy="809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29</xdr:row>
      <xdr:rowOff>19050</xdr:rowOff>
    </xdr:from>
    <xdr:to>
      <xdr:col>6</xdr:col>
      <xdr:colOff>857250</xdr:colOff>
      <xdr:row>31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666750" y="4714875"/>
          <a:ext cx="458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R                     R                 R                    R                  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57150</xdr:rowOff>
    </xdr:from>
    <xdr:to>
      <xdr:col>5</xdr:col>
      <xdr:colOff>228600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81150" y="704850"/>
          <a:ext cx="2571750" cy="866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¿Qué monto se acumulará en una cuenta de ahorros si a fin de mes y durante 4 meses consecutivos se depositó S/. 100 por los cuales se percibe una TNA del 24% capitalizable mensualmente?</a:t>
          </a:r>
        </a:p>
      </xdr:txBody>
    </xdr:sp>
    <xdr:clientData/>
  </xdr:twoCellAnchor>
  <xdr:twoCellAnchor>
    <xdr:from>
      <xdr:col>1</xdr:col>
      <xdr:colOff>66675</xdr:colOff>
      <xdr:row>30</xdr:row>
      <xdr:rowOff>19050</xdr:rowOff>
    </xdr:from>
    <xdr:to>
      <xdr:col>4</xdr:col>
      <xdr:colOff>752475</xdr:colOff>
      <xdr:row>30</xdr:row>
      <xdr:rowOff>19050</xdr:rowOff>
    </xdr:to>
    <xdr:sp>
      <xdr:nvSpPr>
        <xdr:cNvPr id="2" name="Line 2"/>
        <xdr:cNvSpPr>
          <a:spLocks/>
        </xdr:cNvSpPr>
      </xdr:nvSpPr>
      <xdr:spPr>
        <a:xfrm>
          <a:off x="828675" y="4876800"/>
          <a:ext cx="30861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31</xdr:row>
      <xdr:rowOff>19050</xdr:rowOff>
    </xdr:from>
    <xdr:to>
      <xdr:col>6</xdr:col>
      <xdr:colOff>866775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6275" y="5038725"/>
          <a:ext cx="4876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0         1                      2                  3                    4            </a:t>
          </a:r>
        </a:p>
      </xdr:txBody>
    </xdr:sp>
    <xdr:clientData/>
  </xdr:twoCellAnchor>
  <xdr:twoCellAnchor>
    <xdr:from>
      <xdr:col>1</xdr:col>
      <xdr:colOff>466725</xdr:colOff>
      <xdr:row>30</xdr:row>
      <xdr:rowOff>38100</xdr:rowOff>
    </xdr:from>
    <xdr:to>
      <xdr:col>1</xdr:col>
      <xdr:colOff>466725</xdr:colOff>
      <xdr:row>33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1228725" y="4895850"/>
          <a:ext cx="0" cy="600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30</xdr:row>
      <xdr:rowOff>38100</xdr:rowOff>
    </xdr:from>
    <xdr:to>
      <xdr:col>2</xdr:col>
      <xdr:colOff>790575</xdr:colOff>
      <xdr:row>33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2314575" y="4895850"/>
          <a:ext cx="0" cy="600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30</xdr:row>
      <xdr:rowOff>57150</xdr:rowOff>
    </xdr:from>
    <xdr:to>
      <xdr:col>3</xdr:col>
      <xdr:colOff>762000</xdr:colOff>
      <xdr:row>33</xdr:row>
      <xdr:rowOff>152400</xdr:rowOff>
    </xdr:to>
    <xdr:sp>
      <xdr:nvSpPr>
        <xdr:cNvPr id="6" name="Line 6"/>
        <xdr:cNvSpPr>
          <a:spLocks/>
        </xdr:cNvSpPr>
      </xdr:nvSpPr>
      <xdr:spPr>
        <a:xfrm flipH="1">
          <a:off x="3162300" y="4914900"/>
          <a:ext cx="0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5</xdr:col>
      <xdr:colOff>9525</xdr:colOff>
      <xdr:row>34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3933825" y="4867275"/>
          <a:ext cx="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28575</xdr:rowOff>
    </xdr:from>
    <xdr:to>
      <xdr:col>5</xdr:col>
      <xdr:colOff>9525</xdr:colOff>
      <xdr:row>30</xdr:row>
      <xdr:rowOff>28575</xdr:rowOff>
    </xdr:to>
    <xdr:sp>
      <xdr:nvSpPr>
        <xdr:cNvPr id="8" name="Line 9"/>
        <xdr:cNvSpPr>
          <a:spLocks/>
        </xdr:cNvSpPr>
      </xdr:nvSpPr>
      <xdr:spPr>
        <a:xfrm flipV="1">
          <a:off x="3933825" y="4076700"/>
          <a:ext cx="0" cy="809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28</xdr:row>
      <xdr:rowOff>19050</xdr:rowOff>
    </xdr:from>
    <xdr:to>
      <xdr:col>6</xdr:col>
      <xdr:colOff>857250</xdr:colOff>
      <xdr:row>30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666750" y="4552950"/>
          <a:ext cx="4876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R                          R                   R                 R             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4</xdr:row>
      <xdr:rowOff>57150</xdr:rowOff>
    </xdr:from>
    <xdr:to>
      <xdr:col>4</xdr:col>
      <xdr:colOff>190500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704850"/>
          <a:ext cx="2552700" cy="590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Calcular el Valor Presente de los 5 flujos anuales de $360 cada uno, del ejercicio 1, a una TEA del 10%</a:t>
          </a:r>
        </a:p>
      </xdr:txBody>
    </xdr:sp>
    <xdr:clientData/>
  </xdr:twoCellAnchor>
  <xdr:twoCellAnchor>
    <xdr:from>
      <xdr:col>1</xdr:col>
      <xdr:colOff>66675</xdr:colOff>
      <xdr:row>32</xdr:row>
      <xdr:rowOff>19050</xdr:rowOff>
    </xdr:from>
    <xdr:to>
      <xdr:col>6</xdr:col>
      <xdr:colOff>0</xdr:colOff>
      <xdr:row>32</xdr:row>
      <xdr:rowOff>19050</xdr:rowOff>
    </xdr:to>
    <xdr:sp>
      <xdr:nvSpPr>
        <xdr:cNvPr id="2" name="Line 2"/>
        <xdr:cNvSpPr>
          <a:spLocks/>
        </xdr:cNvSpPr>
      </xdr:nvSpPr>
      <xdr:spPr>
        <a:xfrm>
          <a:off x="828675" y="5200650"/>
          <a:ext cx="39052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33</xdr:row>
      <xdr:rowOff>19050</xdr:rowOff>
    </xdr:from>
    <xdr:to>
      <xdr:col>6</xdr:col>
      <xdr:colOff>838200</xdr:colOff>
      <xdr:row>35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6275" y="5362575"/>
          <a:ext cx="4895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0         1                      2                  3                    4                       5</a:t>
          </a:r>
        </a:p>
      </xdr:txBody>
    </xdr:sp>
    <xdr:clientData/>
  </xdr:twoCellAnchor>
  <xdr:twoCellAnchor>
    <xdr:from>
      <xdr:col>1</xdr:col>
      <xdr:colOff>466725</xdr:colOff>
      <xdr:row>32</xdr:row>
      <xdr:rowOff>38100</xdr:rowOff>
    </xdr:from>
    <xdr:to>
      <xdr:col>1</xdr:col>
      <xdr:colOff>466725</xdr:colOff>
      <xdr:row>35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1228725" y="5219700"/>
          <a:ext cx="0" cy="600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32</xdr:row>
      <xdr:rowOff>38100</xdr:rowOff>
    </xdr:from>
    <xdr:to>
      <xdr:col>2</xdr:col>
      <xdr:colOff>790575</xdr:colOff>
      <xdr:row>35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2343150" y="5219700"/>
          <a:ext cx="0" cy="600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32</xdr:row>
      <xdr:rowOff>57150</xdr:rowOff>
    </xdr:from>
    <xdr:to>
      <xdr:col>3</xdr:col>
      <xdr:colOff>762000</xdr:colOff>
      <xdr:row>35</xdr:row>
      <xdr:rowOff>152400</xdr:rowOff>
    </xdr:to>
    <xdr:sp>
      <xdr:nvSpPr>
        <xdr:cNvPr id="6" name="Line 6"/>
        <xdr:cNvSpPr>
          <a:spLocks/>
        </xdr:cNvSpPr>
      </xdr:nvSpPr>
      <xdr:spPr>
        <a:xfrm flipH="1">
          <a:off x="3114675" y="5238750"/>
          <a:ext cx="0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9525</xdr:rowOff>
    </xdr:from>
    <xdr:to>
      <xdr:col>5</xdr:col>
      <xdr:colOff>9525</xdr:colOff>
      <xdr:row>36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3981450" y="5191125"/>
          <a:ext cx="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28575</xdr:rowOff>
    </xdr:from>
    <xdr:to>
      <xdr:col>1</xdr:col>
      <xdr:colOff>76200</xdr:colOff>
      <xdr:row>32</xdr:row>
      <xdr:rowOff>28575</xdr:rowOff>
    </xdr:to>
    <xdr:sp>
      <xdr:nvSpPr>
        <xdr:cNvPr id="8" name="Line 8"/>
        <xdr:cNvSpPr>
          <a:spLocks/>
        </xdr:cNvSpPr>
      </xdr:nvSpPr>
      <xdr:spPr>
        <a:xfrm flipV="1">
          <a:off x="838200" y="4400550"/>
          <a:ext cx="0" cy="809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30</xdr:row>
      <xdr:rowOff>19050</xdr:rowOff>
    </xdr:from>
    <xdr:to>
      <xdr:col>6</xdr:col>
      <xdr:colOff>838200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66750" y="4876800"/>
          <a:ext cx="4905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R                          R                   R                 R                      R             </a:t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743450" y="5181600"/>
          <a:ext cx="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7">
      <selection activeCell="F24" sqref="F24"/>
    </sheetView>
  </sheetViews>
  <sheetFormatPr defaultColWidth="11.421875" defaultRowHeight="12.75"/>
  <cols>
    <col min="3" max="3" width="20.8515625" style="0" customWidth="1"/>
  </cols>
  <sheetData>
    <row r="1" spans="1:7" ht="12.75">
      <c r="A1" t="s">
        <v>36</v>
      </c>
      <c r="C1" s="28" t="s">
        <v>26</v>
      </c>
      <c r="D1" s="28"/>
      <c r="E1" s="28"/>
      <c r="F1" s="28"/>
      <c r="G1" s="28"/>
    </row>
    <row r="2" ht="12.75">
      <c r="C2" s="28" t="s">
        <v>27</v>
      </c>
    </row>
    <row r="11" ht="12.75">
      <c r="B11" s="28" t="s">
        <v>16</v>
      </c>
    </row>
    <row r="12" spans="2:4" ht="12.75">
      <c r="B12" s="51" t="s">
        <v>37</v>
      </c>
      <c r="C12" s="52" t="s">
        <v>38</v>
      </c>
      <c r="D12" s="53">
        <f>NPER(2%,-500,,5474.86)</f>
        <v>9.999999171692474</v>
      </c>
    </row>
    <row r="15" ht="12.75">
      <c r="C15" s="28" t="s">
        <v>32</v>
      </c>
    </row>
    <row r="16" spans="2:5" ht="12.75">
      <c r="B16" s="10" t="s">
        <v>1</v>
      </c>
      <c r="C16" s="20" t="s">
        <v>2</v>
      </c>
      <c r="D16" s="20" t="s">
        <v>5</v>
      </c>
      <c r="E16" s="21" t="s">
        <v>4</v>
      </c>
    </row>
    <row r="17" spans="2:7" ht="12.75">
      <c r="B17" s="12"/>
      <c r="C17" s="22" t="s">
        <v>3</v>
      </c>
      <c r="D17" s="13"/>
      <c r="E17" s="23"/>
      <c r="G17" s="20" t="s">
        <v>9</v>
      </c>
    </row>
    <row r="18" spans="2:7" ht="12.75">
      <c r="B18" s="46">
        <v>0</v>
      </c>
      <c r="C18" s="47"/>
      <c r="D18" s="46"/>
      <c r="E18" s="47"/>
      <c r="G18" s="24" t="s">
        <v>10</v>
      </c>
    </row>
    <row r="19" spans="2:7" ht="12.75">
      <c r="B19" s="5">
        <v>1</v>
      </c>
      <c r="C19" s="3">
        <v>9</v>
      </c>
      <c r="D19" s="45">
        <f aca="true" t="shared" si="0" ref="D19:D28">$G$22</f>
        <v>500</v>
      </c>
      <c r="E19" s="7">
        <f aca="true" t="shared" si="1" ref="E19:E28">D19*(1+$G$19)^C19</f>
        <v>597.5462843111554</v>
      </c>
      <c r="G19" s="25">
        <v>0.02</v>
      </c>
    </row>
    <row r="20" spans="2:5" ht="12.75">
      <c r="B20" s="5">
        <v>2</v>
      </c>
      <c r="C20" s="3">
        <v>8</v>
      </c>
      <c r="D20" s="45">
        <f t="shared" si="0"/>
        <v>500</v>
      </c>
      <c r="E20" s="7">
        <f t="shared" si="1"/>
        <v>585.8296905011327</v>
      </c>
    </row>
    <row r="21" spans="2:7" ht="12.75">
      <c r="B21" s="5">
        <v>3</v>
      </c>
      <c r="C21" s="3">
        <v>7</v>
      </c>
      <c r="D21" s="45">
        <f t="shared" si="0"/>
        <v>500</v>
      </c>
      <c r="E21" s="7">
        <f t="shared" si="1"/>
        <v>574.3428338246399</v>
      </c>
      <c r="G21" s="20" t="s">
        <v>11</v>
      </c>
    </row>
    <row r="22" spans="2:7" ht="12.75">
      <c r="B22" s="5">
        <v>4</v>
      </c>
      <c r="C22" s="44">
        <v>6</v>
      </c>
      <c r="D22" s="45">
        <f t="shared" si="0"/>
        <v>500</v>
      </c>
      <c r="E22" s="7">
        <f t="shared" si="1"/>
        <v>563.0812096320001</v>
      </c>
      <c r="G22" s="33">
        <v>500</v>
      </c>
    </row>
    <row r="23" spans="2:5" ht="12.75">
      <c r="B23" s="5">
        <v>5</v>
      </c>
      <c r="C23" s="44">
        <v>5</v>
      </c>
      <c r="D23" s="45">
        <f t="shared" si="0"/>
        <v>500</v>
      </c>
      <c r="E23" s="7">
        <f t="shared" si="1"/>
        <v>552.0404016</v>
      </c>
    </row>
    <row r="24" spans="2:5" ht="12.75">
      <c r="B24" s="41">
        <v>6</v>
      </c>
      <c r="C24" s="42">
        <v>4</v>
      </c>
      <c r="D24" s="45">
        <f t="shared" si="0"/>
        <v>500</v>
      </c>
      <c r="E24" s="7">
        <f t="shared" si="1"/>
        <v>541.21608</v>
      </c>
    </row>
    <row r="25" spans="2:5" ht="12.75">
      <c r="B25" s="41">
        <v>7</v>
      </c>
      <c r="C25" s="42">
        <v>3</v>
      </c>
      <c r="D25" s="45">
        <f t="shared" si="0"/>
        <v>500</v>
      </c>
      <c r="E25" s="7">
        <f t="shared" si="1"/>
        <v>530.6039999999999</v>
      </c>
    </row>
    <row r="26" spans="2:6" ht="12.75">
      <c r="B26" s="41">
        <v>8</v>
      </c>
      <c r="C26" s="42">
        <v>2</v>
      </c>
      <c r="D26" s="45">
        <f t="shared" si="0"/>
        <v>500</v>
      </c>
      <c r="E26" s="7">
        <f t="shared" si="1"/>
        <v>520.2</v>
      </c>
      <c r="F26" t="s">
        <v>6</v>
      </c>
    </row>
    <row r="27" spans="2:5" ht="12.75">
      <c r="B27" s="41">
        <v>9</v>
      </c>
      <c r="C27" s="42">
        <v>1</v>
      </c>
      <c r="D27" s="45">
        <f t="shared" si="0"/>
        <v>500</v>
      </c>
      <c r="E27" s="7">
        <f t="shared" si="1"/>
        <v>510</v>
      </c>
    </row>
    <row r="28" spans="2:5" ht="12.75">
      <c r="B28" s="50">
        <v>10</v>
      </c>
      <c r="C28" s="48">
        <v>0</v>
      </c>
      <c r="D28" s="49">
        <f t="shared" si="0"/>
        <v>500</v>
      </c>
      <c r="E28" s="8">
        <f t="shared" si="1"/>
        <v>500</v>
      </c>
    </row>
    <row r="29" ht="12.75">
      <c r="B29" s="42" t="s">
        <v>6</v>
      </c>
    </row>
    <row r="30" spans="4:5" ht="12.75">
      <c r="D30" t="s">
        <v>7</v>
      </c>
      <c r="E30" s="34">
        <f>SUM(E19:E28)</f>
        <v>5474.860499868929</v>
      </c>
    </row>
    <row r="32" spans="3:7" ht="12.75">
      <c r="C32" t="s">
        <v>6</v>
      </c>
      <c r="G32" t="s">
        <v>6</v>
      </c>
    </row>
    <row r="33" spans="5:6" ht="12.75">
      <c r="E33" t="s">
        <v>6</v>
      </c>
      <c r="F33" t="s">
        <v>6</v>
      </c>
    </row>
    <row r="44" ht="12.75">
      <c r="C44" t="s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3"/>
  <sheetViews>
    <sheetView workbookViewId="0" topLeftCell="C29">
      <selection activeCell="E48" sqref="E48"/>
    </sheetView>
  </sheetViews>
  <sheetFormatPr defaultColWidth="11.421875" defaultRowHeight="12.75"/>
  <cols>
    <col min="4" max="4" width="17.140625" style="0" customWidth="1"/>
    <col min="5" max="5" width="13.140625" style="0" bestFit="1" customWidth="1"/>
    <col min="6" max="6" width="12.57421875" style="0" customWidth="1"/>
    <col min="8" max="8" width="13.421875" style="0" customWidth="1"/>
  </cols>
  <sheetData>
    <row r="2" spans="2:8" ht="12.75">
      <c r="B2" t="s">
        <v>34</v>
      </c>
      <c r="D2" s="28" t="s">
        <v>26</v>
      </c>
      <c r="E2" s="28"/>
      <c r="F2" s="28"/>
      <c r="G2" s="28"/>
      <c r="H2" s="28"/>
    </row>
    <row r="3" ht="12.75">
      <c r="D3" s="28" t="s">
        <v>27</v>
      </c>
    </row>
    <row r="16" spans="3:5" ht="12.75">
      <c r="C16" s="15" t="s">
        <v>30</v>
      </c>
      <c r="D16" s="16" t="s">
        <v>35</v>
      </c>
      <c r="E16" s="43">
        <f>PMT(3%,4,8000)</f>
        <v>-2152.2163615446607</v>
      </c>
    </row>
    <row r="19" ht="12.75">
      <c r="D19" s="28" t="s">
        <v>32</v>
      </c>
    </row>
    <row r="20" spans="3:6" ht="12.75">
      <c r="C20" s="10" t="s">
        <v>1</v>
      </c>
      <c r="D20" s="20" t="s">
        <v>2</v>
      </c>
      <c r="E20" s="20" t="s">
        <v>5</v>
      </c>
      <c r="F20" s="21" t="s">
        <v>14</v>
      </c>
    </row>
    <row r="21" spans="3:8" ht="12.75">
      <c r="C21" s="12"/>
      <c r="D21" s="22" t="s">
        <v>18</v>
      </c>
      <c r="E21" s="13"/>
      <c r="F21" s="23"/>
      <c r="H21" s="20" t="s">
        <v>9</v>
      </c>
    </row>
    <row r="22" spans="3:8" ht="12.75">
      <c r="C22" s="2">
        <v>0</v>
      </c>
      <c r="D22" s="5"/>
      <c r="E22" s="5"/>
      <c r="F22" s="3"/>
      <c r="H22" s="24" t="s">
        <v>10</v>
      </c>
    </row>
    <row r="23" spans="3:8" ht="12.75">
      <c r="C23" s="2">
        <v>1</v>
      </c>
      <c r="D23" s="5">
        <v>1</v>
      </c>
      <c r="E23" s="40">
        <f>$H$26</f>
        <v>2152.2163615446607</v>
      </c>
      <c r="F23" s="7">
        <f>E23/(1+$H$23)^D23</f>
        <v>2089.5304481016124</v>
      </c>
      <c r="H23" s="25">
        <v>0.03</v>
      </c>
    </row>
    <row r="24" spans="3:6" ht="12.75">
      <c r="C24" s="2">
        <v>2</v>
      </c>
      <c r="D24" s="5">
        <v>2</v>
      </c>
      <c r="E24" s="40">
        <f>$H$26</f>
        <v>2152.2163615446607</v>
      </c>
      <c r="F24" s="7">
        <f>E24/(1+$H$23)^D24</f>
        <v>2028.6703379627304</v>
      </c>
    </row>
    <row r="25" spans="3:8" ht="12.75">
      <c r="C25" s="2">
        <v>3</v>
      </c>
      <c r="D25" s="5">
        <v>3</v>
      </c>
      <c r="E25" s="40">
        <f>$H$26</f>
        <v>2152.2163615446607</v>
      </c>
      <c r="F25" s="7">
        <f>E25/(1+$H$23)^D25</f>
        <v>1969.5828523910004</v>
      </c>
      <c r="H25" s="20" t="s">
        <v>11</v>
      </c>
    </row>
    <row r="26" spans="3:8" ht="12.75">
      <c r="C26" s="2">
        <v>4</v>
      </c>
      <c r="D26" s="5">
        <v>4</v>
      </c>
      <c r="E26" s="40">
        <f>$H$26</f>
        <v>2152.2163615446607</v>
      </c>
      <c r="F26" s="7">
        <f>E26/(1+$H$23)^D26</f>
        <v>1912.2163615446607</v>
      </c>
      <c r="H26" s="39">
        <f>E16*-1</f>
        <v>2152.2163615446607</v>
      </c>
    </row>
    <row r="27" spans="3:6" ht="12.75">
      <c r="C27" s="1" t="s">
        <v>6</v>
      </c>
      <c r="D27" s="6" t="s">
        <v>6</v>
      </c>
      <c r="E27" s="6" t="s">
        <v>6</v>
      </c>
      <c r="F27" s="8" t="s">
        <v>6</v>
      </c>
    </row>
    <row r="28" ht="12.75">
      <c r="D28" s="41" t="s">
        <v>6</v>
      </c>
    </row>
    <row r="29" spans="5:6" ht="12.75">
      <c r="E29" t="s">
        <v>7</v>
      </c>
      <c r="F29" s="34">
        <f>SUM(F23:F26)</f>
        <v>8000.000000000004</v>
      </c>
    </row>
    <row r="30" spans="4:7" ht="12.75">
      <c r="D30" s="42" t="s">
        <v>6</v>
      </c>
      <c r="G30" t="s">
        <v>6</v>
      </c>
    </row>
    <row r="31" spans="4:8" ht="12.75">
      <c r="D31" t="s">
        <v>6</v>
      </c>
      <c r="H31" t="s">
        <v>6</v>
      </c>
    </row>
    <row r="32" spans="6:7" ht="12.75">
      <c r="F32" t="s">
        <v>6</v>
      </c>
      <c r="G32" t="s">
        <v>6</v>
      </c>
    </row>
    <row r="43" ht="12.75">
      <c r="D43" t="s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B27">
      <selection activeCell="C43" sqref="C43"/>
    </sheetView>
  </sheetViews>
  <sheetFormatPr defaultColWidth="11.421875" defaultRowHeight="12.75"/>
  <cols>
    <col min="3" max="3" width="16.7109375" style="0" customWidth="1"/>
    <col min="4" max="4" width="12.7109375" style="0" bestFit="1" customWidth="1"/>
    <col min="5" max="5" width="13.00390625" style="0" customWidth="1"/>
    <col min="7" max="7" width="13.140625" style="0" bestFit="1" customWidth="1"/>
  </cols>
  <sheetData>
    <row r="1" spans="1:7" ht="12.75">
      <c r="A1" t="s">
        <v>29</v>
      </c>
      <c r="C1" s="28" t="s">
        <v>26</v>
      </c>
      <c r="D1" s="28"/>
      <c r="E1" s="28"/>
      <c r="F1" s="28"/>
      <c r="G1" s="28"/>
    </row>
    <row r="2" ht="12.75">
      <c r="C2" s="28" t="s">
        <v>27</v>
      </c>
    </row>
    <row r="15" spans="2:4" ht="12.75">
      <c r="B15" t="s">
        <v>30</v>
      </c>
      <c r="C15" s="37" t="s">
        <v>31</v>
      </c>
      <c r="D15" s="38">
        <f>PMT(3%,4,,5000)</f>
        <v>-1195.135225965413</v>
      </c>
    </row>
    <row r="18" ht="12.75">
      <c r="C18" s="28" t="s">
        <v>32</v>
      </c>
    </row>
    <row r="19" spans="2:5" ht="12.75">
      <c r="B19" s="10" t="s">
        <v>1</v>
      </c>
      <c r="C19" s="20" t="s">
        <v>2</v>
      </c>
      <c r="D19" s="20" t="s">
        <v>5</v>
      </c>
      <c r="E19" s="21" t="s">
        <v>4</v>
      </c>
    </row>
    <row r="20" spans="2:7" ht="12.75">
      <c r="B20" s="12"/>
      <c r="C20" s="22" t="s">
        <v>3</v>
      </c>
      <c r="D20" s="13"/>
      <c r="E20" s="23"/>
      <c r="G20" s="20" t="s">
        <v>9</v>
      </c>
    </row>
    <row r="21" spans="2:7" ht="12.75">
      <c r="B21" s="2">
        <v>0</v>
      </c>
      <c r="C21" s="5"/>
      <c r="D21" s="5"/>
      <c r="E21" s="3"/>
      <c r="G21" s="24" t="s">
        <v>10</v>
      </c>
    </row>
    <row r="22" spans="2:7" ht="12.75">
      <c r="B22" s="2">
        <v>1</v>
      </c>
      <c r="C22" s="5">
        <v>3</v>
      </c>
      <c r="D22" s="5">
        <f>$G$25</f>
        <v>1195.135225965413</v>
      </c>
      <c r="E22" s="7">
        <f>D22*(1+$G$22)^C22</f>
        <v>1305.9565300635077</v>
      </c>
      <c r="G22" s="25">
        <v>0.03</v>
      </c>
    </row>
    <row r="23" spans="2:5" ht="12.75">
      <c r="B23" s="2">
        <v>2</v>
      </c>
      <c r="C23" s="5">
        <v>2</v>
      </c>
      <c r="D23" s="5">
        <f>$G$25</f>
        <v>1195.135225965413</v>
      </c>
      <c r="E23" s="7">
        <f>D23*(1+$G$22)^C23</f>
        <v>1267.9189612267064</v>
      </c>
    </row>
    <row r="24" spans="2:7" ht="12.75">
      <c r="B24" s="2">
        <v>3</v>
      </c>
      <c r="C24" s="5">
        <v>1</v>
      </c>
      <c r="D24" s="5">
        <f>$G$25</f>
        <v>1195.135225965413</v>
      </c>
      <c r="E24" s="7">
        <f>D24*(1+$G$22)^C24</f>
        <v>1230.9892827443753</v>
      </c>
      <c r="G24" s="20" t="s">
        <v>11</v>
      </c>
    </row>
    <row r="25" spans="2:7" ht="12.75">
      <c r="B25" s="2">
        <v>4</v>
      </c>
      <c r="C25" s="5">
        <v>0</v>
      </c>
      <c r="D25" s="5">
        <f>$G$25</f>
        <v>1195.135225965413</v>
      </c>
      <c r="E25" s="7">
        <f>D25*(1+$G$22)^C25</f>
        <v>1195.135225965413</v>
      </c>
      <c r="G25" s="39">
        <f>D15*-1</f>
        <v>1195.135225965413</v>
      </c>
    </row>
    <row r="26" spans="2:5" ht="12.75">
      <c r="B26" s="1" t="s">
        <v>6</v>
      </c>
      <c r="C26" s="6" t="s">
        <v>6</v>
      </c>
      <c r="D26" s="6" t="s">
        <v>6</v>
      </c>
      <c r="E26" s="8" t="s">
        <v>6</v>
      </c>
    </row>
    <row r="28" spans="4:5" ht="12.75">
      <c r="D28" t="s">
        <v>7</v>
      </c>
      <c r="E28" s="34">
        <f>SUM(E22:E25)</f>
        <v>5000.000000000003</v>
      </c>
    </row>
    <row r="29" ht="12.75">
      <c r="F29" t="s">
        <v>6</v>
      </c>
    </row>
    <row r="30" ht="12.75">
      <c r="G30" t="s">
        <v>33</v>
      </c>
    </row>
    <row r="31" spans="5:6" ht="12.75">
      <c r="E31" t="s">
        <v>6</v>
      </c>
      <c r="F31" t="s">
        <v>6</v>
      </c>
    </row>
    <row r="42" ht="12.75">
      <c r="C42" t="s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B24">
      <selection activeCell="E41" sqref="E41"/>
    </sheetView>
  </sheetViews>
  <sheetFormatPr defaultColWidth="11.421875" defaultRowHeight="12.75"/>
  <cols>
    <col min="3" max="3" width="15.140625" style="0" customWidth="1"/>
    <col min="5" max="5" width="12.7109375" style="0" customWidth="1"/>
  </cols>
  <sheetData>
    <row r="1" spans="1:7" ht="12.75">
      <c r="A1" t="s">
        <v>17</v>
      </c>
      <c r="C1" s="28" t="s">
        <v>26</v>
      </c>
      <c r="D1" s="28"/>
      <c r="E1" s="28"/>
      <c r="F1" s="28"/>
      <c r="G1" s="28"/>
    </row>
    <row r="2" ht="12.75">
      <c r="C2" s="28" t="s">
        <v>27</v>
      </c>
    </row>
    <row r="16" spans="2:5" ht="12.75">
      <c r="B16" s="10" t="s">
        <v>1</v>
      </c>
      <c r="C16" s="20" t="s">
        <v>2</v>
      </c>
      <c r="D16" s="20" t="s">
        <v>5</v>
      </c>
      <c r="E16" s="21" t="s">
        <v>14</v>
      </c>
    </row>
    <row r="17" spans="2:7" ht="12.75">
      <c r="B17" s="12"/>
      <c r="C17" s="22" t="s">
        <v>18</v>
      </c>
      <c r="D17" s="13"/>
      <c r="E17" s="23"/>
      <c r="G17" s="20" t="s">
        <v>9</v>
      </c>
    </row>
    <row r="18" spans="2:7" ht="12.75">
      <c r="B18" s="2">
        <v>0</v>
      </c>
      <c r="C18" s="5"/>
      <c r="D18" s="5"/>
      <c r="E18" s="3"/>
      <c r="G18" s="24" t="s">
        <v>10</v>
      </c>
    </row>
    <row r="19" spans="2:7" ht="12.75">
      <c r="B19" s="2">
        <v>1</v>
      </c>
      <c r="C19" s="5">
        <v>1</v>
      </c>
      <c r="D19" s="5">
        <f>$G$22</f>
        <v>500</v>
      </c>
      <c r="E19" s="7">
        <f>D19/(1+$G$19)^C19</f>
        <v>476.19047619047615</v>
      </c>
      <c r="G19" s="25">
        <v>0.05</v>
      </c>
    </row>
    <row r="20" spans="2:5" ht="12.75">
      <c r="B20" s="2">
        <v>2</v>
      </c>
      <c r="C20" s="5">
        <v>2</v>
      </c>
      <c r="D20" s="5">
        <f>$G$22</f>
        <v>500</v>
      </c>
      <c r="E20" s="7">
        <f>D20/(1+$G$19)^C20</f>
        <v>453.51473922902494</v>
      </c>
    </row>
    <row r="21" spans="2:7" ht="12.75">
      <c r="B21" s="2">
        <v>3</v>
      </c>
      <c r="C21" s="5">
        <v>3</v>
      </c>
      <c r="D21" s="5">
        <f>$G$22</f>
        <v>500</v>
      </c>
      <c r="E21" s="7">
        <f>D21/(1+$G$19)^C21</f>
        <v>431.918799265738</v>
      </c>
      <c r="G21" s="20" t="s">
        <v>11</v>
      </c>
    </row>
    <row r="22" spans="2:7" ht="12.75">
      <c r="B22" s="2">
        <v>4</v>
      </c>
      <c r="C22" s="5">
        <v>4</v>
      </c>
      <c r="D22" s="5">
        <f>$G$22</f>
        <v>500</v>
      </c>
      <c r="E22" s="7">
        <f>D22/(1+$G$19)^C22</f>
        <v>411.351237395941</v>
      </c>
      <c r="G22" s="33">
        <v>500</v>
      </c>
    </row>
    <row r="23" spans="2:5" ht="12.75">
      <c r="B23" s="1" t="s">
        <v>6</v>
      </c>
      <c r="C23" s="6" t="s">
        <v>6</v>
      </c>
      <c r="D23" s="6" t="s">
        <v>6</v>
      </c>
      <c r="E23" s="8" t="s">
        <v>6</v>
      </c>
    </row>
    <row r="25" spans="4:5" ht="12.75">
      <c r="D25" t="s">
        <v>7</v>
      </c>
      <c r="E25" s="34">
        <f>SUM(E19:E22)</f>
        <v>1772.9752520811803</v>
      </c>
    </row>
    <row r="26" ht="12.75">
      <c r="F26" t="s">
        <v>6</v>
      </c>
    </row>
    <row r="27" ht="12.75">
      <c r="F27" t="s">
        <v>19</v>
      </c>
    </row>
    <row r="28" spans="4:5" ht="12.75">
      <c r="D28" s="15" t="s">
        <v>15</v>
      </c>
      <c r="E28" s="32">
        <f>PV(5%,4,-500)</f>
        <v>1772.97525208118</v>
      </c>
    </row>
    <row r="31" spans="5:6" ht="12.75">
      <c r="E31" t="s">
        <v>6</v>
      </c>
      <c r="F31" t="s">
        <v>6</v>
      </c>
    </row>
    <row r="42" ht="12.75">
      <c r="C42" t="s">
        <v>24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I15" sqref="I15"/>
    </sheetView>
  </sheetViews>
  <sheetFormatPr defaultColWidth="11.421875" defaultRowHeight="12.75"/>
  <cols>
    <col min="2" max="2" width="7.140625" style="0" customWidth="1"/>
    <col min="3" max="3" width="12.140625" style="0" customWidth="1"/>
    <col min="4" max="4" width="12.28125" style="0" customWidth="1"/>
    <col min="7" max="7" width="14.140625" style="0" customWidth="1"/>
  </cols>
  <sheetData>
    <row r="1" spans="1:7" ht="12.75">
      <c r="A1" s="19" t="s">
        <v>0</v>
      </c>
      <c r="C1" s="28" t="s">
        <v>26</v>
      </c>
      <c r="D1" s="28"/>
      <c r="E1" s="28"/>
      <c r="F1" s="28"/>
      <c r="G1" s="28"/>
    </row>
    <row r="2" spans="3:7" ht="12.75">
      <c r="C2" s="28" t="s">
        <v>27</v>
      </c>
      <c r="D2" s="28"/>
      <c r="E2" s="28"/>
      <c r="F2" s="28"/>
      <c r="G2" s="28"/>
    </row>
    <row r="12" spans="2:7" ht="12.75">
      <c r="B12" s="10" t="s">
        <v>1</v>
      </c>
      <c r="C12" s="11" t="s">
        <v>2</v>
      </c>
      <c r="D12" s="11" t="s">
        <v>5</v>
      </c>
      <c r="E12" s="11" t="s">
        <v>4</v>
      </c>
      <c r="G12" s="35" t="s">
        <v>12</v>
      </c>
    </row>
    <row r="13" spans="2:7" ht="12.75">
      <c r="B13" s="12"/>
      <c r="C13" s="13" t="s">
        <v>3</v>
      </c>
      <c r="D13" s="13"/>
      <c r="E13" s="13"/>
      <c r="G13" s="36">
        <v>0.1</v>
      </c>
    </row>
    <row r="14" spans="2:5" ht="12.75">
      <c r="B14" s="2">
        <v>0</v>
      </c>
      <c r="C14" s="5"/>
      <c r="D14" s="5"/>
      <c r="E14" s="5"/>
    </row>
    <row r="15" spans="2:7" ht="12.75">
      <c r="B15" s="2">
        <v>1</v>
      </c>
      <c r="C15" s="5">
        <v>4</v>
      </c>
      <c r="D15" s="5">
        <f>$G$16</f>
        <v>360</v>
      </c>
      <c r="E15" s="5">
        <f>D15*(1+$G$13)^C15</f>
        <v>527.0760000000001</v>
      </c>
      <c r="G15" s="14" t="s">
        <v>11</v>
      </c>
    </row>
    <row r="16" spans="2:7" ht="12.75">
      <c r="B16" s="2">
        <v>2</v>
      </c>
      <c r="C16" s="5">
        <v>3</v>
      </c>
      <c r="D16" s="5">
        <f>$G$16</f>
        <v>360</v>
      </c>
      <c r="E16" s="5">
        <f>D16*(1+$G$13)^C16</f>
        <v>479.16000000000014</v>
      </c>
      <c r="G16" s="22">
        <v>360</v>
      </c>
    </row>
    <row r="17" spans="2:5" ht="12.75">
      <c r="B17" s="2">
        <v>3</v>
      </c>
      <c r="C17" s="5">
        <v>2</v>
      </c>
      <c r="D17" s="5">
        <f>$G$16</f>
        <v>360</v>
      </c>
      <c r="E17" s="5">
        <f>D17*(1+$G$13)^C17</f>
        <v>435.6000000000001</v>
      </c>
    </row>
    <row r="18" spans="2:5" ht="12.75">
      <c r="B18" s="2">
        <v>4</v>
      </c>
      <c r="C18" s="5">
        <v>1</v>
      </c>
      <c r="D18" s="5">
        <f>$G$16</f>
        <v>360</v>
      </c>
      <c r="E18" s="5">
        <f>D18*(1+$G$13)^C18</f>
        <v>396.00000000000006</v>
      </c>
    </row>
    <row r="19" spans="2:5" ht="12.75">
      <c r="B19" s="1">
        <v>5</v>
      </c>
      <c r="C19" s="6">
        <v>0</v>
      </c>
      <c r="D19" s="6">
        <f>$G$16</f>
        <v>360</v>
      </c>
      <c r="E19" s="6">
        <f>D19*(1+$G$13)^C19</f>
        <v>360</v>
      </c>
    </row>
    <row r="21" spans="4:5" ht="12.75">
      <c r="D21" t="s">
        <v>7</v>
      </c>
      <c r="E21" s="14">
        <f>SUM(E15:E20)</f>
        <v>2197.8360000000002</v>
      </c>
    </row>
    <row r="23" spans="3:5" ht="12.75">
      <c r="C23" s="15" t="s">
        <v>16</v>
      </c>
      <c r="D23" s="16"/>
      <c r="E23" s="17">
        <f>FV(10%,5,-360)</f>
        <v>2197.836000000002</v>
      </c>
    </row>
    <row r="25" spans="3:4" ht="12.75">
      <c r="C25" s="15" t="s">
        <v>20</v>
      </c>
      <c r="D25" s="18">
        <f>360*((1+0.1)^5-1)/0.1</f>
        <v>2197.836000000002</v>
      </c>
    </row>
    <row r="26" spans="5:6" ht="12.75">
      <c r="E26" t="s">
        <v>6</v>
      </c>
      <c r="F26" s="9" t="s">
        <v>6</v>
      </c>
    </row>
    <row r="27" spans="5:7" ht="12.75">
      <c r="E27" t="s">
        <v>6</v>
      </c>
      <c r="G27" t="s">
        <v>22</v>
      </c>
    </row>
    <row r="28" ht="12.75">
      <c r="E28" t="s">
        <v>6</v>
      </c>
    </row>
    <row r="29" ht="12.75">
      <c r="E29" t="s">
        <v>6</v>
      </c>
    </row>
  </sheetData>
  <sheetProtection password="C40A" sheet="1" objects="1" scenarios="1"/>
  <printOptions/>
  <pageMargins left="0.75" right="0.75" top="1" bottom="1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1" sqref="C1"/>
    </sheetView>
  </sheetViews>
  <sheetFormatPr defaultColWidth="11.421875" defaultRowHeight="12.75"/>
  <cols>
    <col min="3" max="3" width="13.140625" style="0" customWidth="1"/>
    <col min="7" max="7" width="13.140625" style="0" customWidth="1"/>
  </cols>
  <sheetData>
    <row r="1" spans="1:7" ht="12.75">
      <c r="A1" s="27" t="s">
        <v>8</v>
      </c>
      <c r="C1" s="28" t="s">
        <v>28</v>
      </c>
      <c r="D1" s="28"/>
      <c r="E1" s="28"/>
      <c r="F1" s="28"/>
      <c r="G1" s="28"/>
    </row>
    <row r="2" spans="3:7" ht="12.75">
      <c r="C2" s="28" t="s">
        <v>27</v>
      </c>
      <c r="D2" s="28"/>
      <c r="E2" s="28"/>
      <c r="F2" s="28"/>
      <c r="G2" s="28"/>
    </row>
    <row r="11" ht="12.75">
      <c r="I11" t="s">
        <v>6</v>
      </c>
    </row>
    <row r="12" spans="2:7" ht="12.75">
      <c r="B12" s="10" t="s">
        <v>1</v>
      </c>
      <c r="C12" s="20" t="s">
        <v>2</v>
      </c>
      <c r="D12" s="20" t="s">
        <v>5</v>
      </c>
      <c r="E12" s="21" t="s">
        <v>4</v>
      </c>
      <c r="G12" s="29" t="s">
        <v>23</v>
      </c>
    </row>
    <row r="13" spans="2:7" ht="12.75">
      <c r="B13" s="12"/>
      <c r="C13" s="22" t="s">
        <v>3</v>
      </c>
      <c r="D13" s="13"/>
      <c r="E13" s="23"/>
      <c r="G13" s="20" t="s">
        <v>9</v>
      </c>
    </row>
    <row r="14" spans="2:7" ht="12.75">
      <c r="B14" s="2">
        <v>0</v>
      </c>
      <c r="C14" s="5"/>
      <c r="D14" s="5"/>
      <c r="E14" s="3"/>
      <c r="G14" s="24" t="s">
        <v>10</v>
      </c>
    </row>
    <row r="15" spans="2:7" ht="12.75">
      <c r="B15" s="2">
        <v>1</v>
      </c>
      <c r="C15" s="5">
        <v>3</v>
      </c>
      <c r="D15" s="5">
        <f>$G$18</f>
        <v>100</v>
      </c>
      <c r="E15" s="3">
        <f>D15*(1+$G$15)^C15</f>
        <v>106.12079999999999</v>
      </c>
      <c r="G15" s="25">
        <v>0.02</v>
      </c>
    </row>
    <row r="16" spans="2:5" ht="12.75">
      <c r="B16" s="2">
        <v>2</v>
      </c>
      <c r="C16" s="5">
        <v>2</v>
      </c>
      <c r="D16" s="5">
        <f>$G$18</f>
        <v>100</v>
      </c>
      <c r="E16" s="3">
        <f>D16*(1+$G$15)^C16</f>
        <v>104.03999999999999</v>
      </c>
    </row>
    <row r="17" spans="2:7" ht="12.75">
      <c r="B17" s="2">
        <v>3</v>
      </c>
      <c r="C17" s="5">
        <v>1</v>
      </c>
      <c r="D17" s="5">
        <f>$G$18</f>
        <v>100</v>
      </c>
      <c r="E17" s="7">
        <f>D17*(1+$G$15)^C17</f>
        <v>102</v>
      </c>
      <c r="G17" s="20" t="s">
        <v>11</v>
      </c>
    </row>
    <row r="18" spans="2:7" ht="12.75">
      <c r="B18" s="2">
        <v>4</v>
      </c>
      <c r="C18" s="5">
        <v>0</v>
      </c>
      <c r="D18" s="5">
        <f>$G$18</f>
        <v>100</v>
      </c>
      <c r="E18" s="7">
        <f>D18*(1+$G$15)^C18</f>
        <v>100</v>
      </c>
      <c r="G18" s="22">
        <v>100</v>
      </c>
    </row>
    <row r="19" spans="2:5" ht="12.75">
      <c r="B19" s="1" t="s">
        <v>6</v>
      </c>
      <c r="C19" s="6" t="s">
        <v>6</v>
      </c>
      <c r="D19" s="6" t="s">
        <v>6</v>
      </c>
      <c r="E19" s="4" t="s">
        <v>6</v>
      </c>
    </row>
    <row r="21" spans="4:5" ht="12.75">
      <c r="D21" t="s">
        <v>7</v>
      </c>
      <c r="E21" s="14">
        <f>SUM(E15:E20)</f>
        <v>412.1608</v>
      </c>
    </row>
    <row r="23" spans="3:5" ht="12.75">
      <c r="C23" s="15" t="s">
        <v>21</v>
      </c>
      <c r="D23" s="16"/>
      <c r="E23" s="26">
        <f>FV(2%,4,-100)</f>
        <v>412.1607999999998</v>
      </c>
    </row>
    <row r="26" spans="5:7" ht="12.75">
      <c r="E26" t="s">
        <v>6</v>
      </c>
      <c r="F26" t="s">
        <v>22</v>
      </c>
      <c r="G26" t="s">
        <v>6</v>
      </c>
    </row>
    <row r="27" ht="12.75">
      <c r="E27" t="s">
        <v>6</v>
      </c>
    </row>
    <row r="28" ht="12.75">
      <c r="E28" t="s">
        <v>6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6" sqref="F6"/>
    </sheetView>
  </sheetViews>
  <sheetFormatPr defaultColWidth="11.421875" defaultRowHeight="12.75"/>
  <cols>
    <col min="2" max="2" width="11.8515625" style="0" customWidth="1"/>
    <col min="3" max="3" width="12.00390625" style="0" customWidth="1"/>
    <col min="5" max="5" width="12.8515625" style="0" customWidth="1"/>
    <col min="7" max="7" width="12.57421875" style="0" customWidth="1"/>
  </cols>
  <sheetData>
    <row r="1" spans="1:7" ht="12.75">
      <c r="A1" t="s">
        <v>13</v>
      </c>
      <c r="C1" s="28" t="s">
        <v>26</v>
      </c>
      <c r="D1" s="28"/>
      <c r="E1" s="28"/>
      <c r="F1" s="28"/>
      <c r="G1" s="28"/>
    </row>
    <row r="2" ht="12.75">
      <c r="C2" s="28" t="s">
        <v>27</v>
      </c>
    </row>
    <row r="12" spans="2:7" ht="12.75">
      <c r="B12" s="10" t="s">
        <v>1</v>
      </c>
      <c r="C12" s="20" t="s">
        <v>2</v>
      </c>
      <c r="D12" s="20" t="s">
        <v>5</v>
      </c>
      <c r="E12" s="21" t="s">
        <v>14</v>
      </c>
      <c r="G12" s="29" t="s">
        <v>23</v>
      </c>
    </row>
    <row r="13" spans="2:7" ht="12.75">
      <c r="B13" s="12"/>
      <c r="C13" s="22" t="s">
        <v>18</v>
      </c>
      <c r="D13" s="13"/>
      <c r="E13" s="23"/>
      <c r="G13" s="20" t="s">
        <v>9</v>
      </c>
    </row>
    <row r="14" spans="2:7" ht="12.75">
      <c r="B14" s="2">
        <v>0</v>
      </c>
      <c r="C14" s="5"/>
      <c r="D14" s="5"/>
      <c r="E14" s="3"/>
      <c r="G14" s="24" t="s">
        <v>10</v>
      </c>
    </row>
    <row r="15" spans="2:7" ht="12.75">
      <c r="B15" s="2">
        <v>1</v>
      </c>
      <c r="C15" s="5">
        <v>1</v>
      </c>
      <c r="D15" s="5">
        <f>$G$18</f>
        <v>360</v>
      </c>
      <c r="E15" s="7">
        <f>D15/(1+$G$15)^C15</f>
        <v>327.27272727272725</v>
      </c>
      <c r="G15" s="25">
        <v>0.1</v>
      </c>
    </row>
    <row r="16" spans="2:5" ht="12.75">
      <c r="B16" s="2">
        <v>2</v>
      </c>
      <c r="C16" s="5">
        <v>2</v>
      </c>
      <c r="D16" s="5">
        <f>$G$18</f>
        <v>360</v>
      </c>
      <c r="E16" s="7">
        <f>D16/(1+$G$15)^C16</f>
        <v>297.52066115702473</v>
      </c>
    </row>
    <row r="17" spans="2:7" ht="12.75">
      <c r="B17" s="2">
        <v>3</v>
      </c>
      <c r="C17" s="5">
        <v>3</v>
      </c>
      <c r="D17" s="5">
        <f>$G$18</f>
        <v>360</v>
      </c>
      <c r="E17" s="7">
        <f>D17/(1+$G$15)^C17</f>
        <v>270.4733283245679</v>
      </c>
      <c r="G17" s="20" t="s">
        <v>11</v>
      </c>
    </row>
    <row r="18" spans="2:7" ht="12.75">
      <c r="B18" s="2">
        <v>4</v>
      </c>
      <c r="C18" s="5">
        <v>4</v>
      </c>
      <c r="D18" s="5">
        <f>$G$18</f>
        <v>360</v>
      </c>
      <c r="E18" s="7">
        <f>D18/(1+$G$15)^C18</f>
        <v>245.8848439314254</v>
      </c>
      <c r="G18" s="22">
        <v>360</v>
      </c>
    </row>
    <row r="19" spans="2:5" ht="12.75">
      <c r="B19" s="1">
        <v>5</v>
      </c>
      <c r="C19" s="6">
        <v>5</v>
      </c>
      <c r="D19" s="6">
        <f>$G$18</f>
        <v>360</v>
      </c>
      <c r="E19" s="8">
        <f>D19/(1+$G$15)^C19</f>
        <v>223.5316763012958</v>
      </c>
    </row>
    <row r="21" spans="4:5" ht="12.75">
      <c r="D21" t="s">
        <v>7</v>
      </c>
      <c r="E21" s="30">
        <f>SUM(E15:E20)</f>
        <v>1364.683236987041</v>
      </c>
    </row>
    <row r="24" spans="4:5" ht="12.75">
      <c r="D24" s="15" t="s">
        <v>15</v>
      </c>
      <c r="E24" s="31">
        <f>PV(10%,5,-360)</f>
        <v>1364.6832369870422</v>
      </c>
    </row>
    <row r="28" spans="2:6" ht="12.75">
      <c r="B28" t="s">
        <v>25</v>
      </c>
      <c r="E28" t="s">
        <v>6</v>
      </c>
      <c r="F28" t="s">
        <v>6</v>
      </c>
    </row>
    <row r="29" ht="12.75">
      <c r="E29" t="s">
        <v>6</v>
      </c>
    </row>
    <row r="30" ht="12.75">
      <c r="E30" t="s">
        <v>6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Plaza Vidaurre</dc:creator>
  <cp:keywords/>
  <dc:description/>
  <cp:lastModifiedBy>Marco Plaza Vidaurre</cp:lastModifiedBy>
  <dcterms:created xsi:type="dcterms:W3CDTF">2003-10-16T02:36:19Z</dcterms:created>
  <dcterms:modified xsi:type="dcterms:W3CDTF">2003-11-02T21:27:56Z</dcterms:modified>
  <cp:category/>
  <cp:version/>
  <cp:contentType/>
  <cp:contentStatus/>
</cp:coreProperties>
</file>